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15480" windowHeight="10830" firstSheet="1" activeTab="1"/>
  </bookViews>
  <sheets>
    <sheet name="risk calculator" sheetId="2" state="hidden" r:id="rId1"/>
    <sheet name="SCD Risk Calculator" sheetId="3" r:id="rId2"/>
  </sheets>
  <definedNames>
    <definedName name="Serum_alkaline_phosphatase__IU_L_._To_covert_serum_creatinine_from_mg_dL_to_micromol_L__multiply_by_88.4.">'SCD Risk Calculator'!$B$11</definedName>
    <definedName name="test" localSheetId="0">'risk calculator'!$A$1:$I$658</definedName>
    <definedName name="test" localSheetId="1">'SCD Risk Calculator'!#REF!</definedName>
    <definedName name="test">#REF!</definedName>
  </definedNames>
  <calcPr calcId="125725"/>
</workbook>
</file>

<file path=xl/calcChain.xml><?xml version="1.0" encoding="utf-8"?>
<calcChain xmlns="http://schemas.openxmlformats.org/spreadsheetml/2006/main">
  <c r="E7" i="3"/>
  <c r="E6"/>
  <c r="E5"/>
  <c r="E9"/>
  <c r="E8"/>
  <c r="E4"/>
  <c r="K2" i="2"/>
  <c r="L2" s="1"/>
  <c r="K7"/>
  <c r="L7" s="1"/>
  <c r="K6"/>
  <c r="L6" s="1"/>
  <c r="K5"/>
  <c r="L5" s="1"/>
  <c r="N5" s="1"/>
  <c r="K4"/>
  <c r="L4" s="1"/>
  <c r="K3"/>
  <c r="L3" s="1"/>
  <c r="P3" s="1"/>
  <c r="N2" l="1"/>
  <c r="P2"/>
  <c r="N3"/>
  <c r="P7"/>
  <c r="N7"/>
  <c r="P6"/>
  <c r="N6"/>
  <c r="P5"/>
  <c r="P4"/>
  <c r="N4"/>
  <c r="N12" l="1"/>
  <c r="Q5" s="1"/>
  <c r="C184" s="1"/>
  <c r="P12"/>
  <c r="R5" s="1"/>
  <c r="D308" s="1"/>
  <c r="C48"/>
  <c r="C427"/>
  <c r="C336"/>
  <c r="D132"/>
  <c r="D402"/>
  <c r="D45"/>
  <c r="D368"/>
  <c r="D123"/>
  <c r="D141"/>
  <c r="D191"/>
  <c r="D80"/>
  <c r="D166"/>
  <c r="D96"/>
  <c r="D167"/>
  <c r="D245"/>
  <c r="D87"/>
  <c r="D178"/>
  <c r="D216"/>
  <c r="D269"/>
  <c r="D284"/>
  <c r="D176"/>
  <c r="D163"/>
  <c r="C416"/>
  <c r="C211"/>
  <c r="C404"/>
  <c r="C238"/>
  <c r="C10"/>
  <c r="C139"/>
  <c r="C362"/>
  <c r="C420"/>
  <c r="C27"/>
  <c r="C41"/>
  <c r="C20"/>
  <c r="C343"/>
  <c r="C49"/>
  <c r="C375"/>
  <c r="C263"/>
  <c r="C209"/>
  <c r="C379"/>
  <c r="C305"/>
  <c r="C298"/>
  <c r="C145"/>
  <c r="C327"/>
  <c r="C57"/>
  <c r="C12"/>
  <c r="C36"/>
  <c r="C241"/>
  <c r="C361"/>
  <c r="C286"/>
  <c r="C59"/>
  <c r="C333"/>
  <c r="C113"/>
  <c r="C321" l="1"/>
  <c r="D389"/>
  <c r="D419"/>
  <c r="D293"/>
  <c r="D348"/>
  <c r="D276"/>
  <c r="D24"/>
  <c r="D262"/>
  <c r="D260"/>
  <c r="D392"/>
  <c r="D52"/>
  <c r="D62"/>
  <c r="D278"/>
  <c r="D311"/>
  <c r="D205"/>
  <c r="D152"/>
  <c r="D35"/>
  <c r="D411"/>
  <c r="D378"/>
  <c r="D173"/>
  <c r="D425"/>
  <c r="D366"/>
  <c r="D36"/>
  <c r="E36" s="1"/>
  <c r="D424"/>
  <c r="C351"/>
  <c r="C262"/>
  <c r="C217"/>
  <c r="C144"/>
  <c r="C369"/>
  <c r="C106"/>
  <c r="C372"/>
  <c r="C318"/>
  <c r="C23"/>
  <c r="C181"/>
  <c r="C373"/>
  <c r="C198"/>
  <c r="C122"/>
  <c r="C401"/>
  <c r="C317"/>
  <c r="C278"/>
  <c r="C120"/>
  <c r="C98"/>
  <c r="C153"/>
  <c r="C388"/>
  <c r="C216"/>
  <c r="C179"/>
  <c r="C284"/>
  <c r="C192"/>
  <c r="C380"/>
  <c r="C297"/>
  <c r="C149"/>
  <c r="C165"/>
  <c r="C258"/>
  <c r="C399"/>
  <c r="C288"/>
  <c r="C129"/>
  <c r="C178"/>
  <c r="C240"/>
  <c r="C100"/>
  <c r="C90"/>
  <c r="C182"/>
  <c r="C324"/>
  <c r="C418"/>
  <c r="C107"/>
  <c r="C271"/>
  <c r="C255"/>
  <c r="C53"/>
  <c r="C115"/>
  <c r="C32"/>
  <c r="C7"/>
  <c r="C33"/>
  <c r="C193"/>
  <c r="C70"/>
  <c r="C203"/>
  <c r="C212"/>
  <c r="C301"/>
  <c r="C133"/>
  <c r="C103"/>
  <c r="C34"/>
  <c r="C13"/>
  <c r="C331"/>
  <c r="C91"/>
  <c r="C156"/>
  <c r="C397"/>
  <c r="C365"/>
  <c r="C285"/>
  <c r="C310"/>
  <c r="C256"/>
  <c r="C164"/>
  <c r="C97"/>
  <c r="C395"/>
  <c r="D296"/>
  <c r="C223"/>
  <c r="C376"/>
  <c r="D142"/>
  <c r="C25"/>
  <c r="C314"/>
  <c r="C254"/>
  <c r="C151"/>
  <c r="C276"/>
  <c r="E276" s="1"/>
  <c r="C84"/>
  <c r="C303"/>
  <c r="C334"/>
  <c r="C311"/>
  <c r="E311" s="1"/>
  <c r="C247"/>
  <c r="C358"/>
  <c r="C412"/>
  <c r="C43"/>
  <c r="C17"/>
  <c r="C168"/>
  <c r="C252"/>
  <c r="C172"/>
  <c r="C28"/>
  <c r="C226"/>
  <c r="C78"/>
  <c r="C320"/>
  <c r="C413"/>
  <c r="C130"/>
  <c r="C322"/>
  <c r="C93"/>
  <c r="C360"/>
  <c r="C230"/>
  <c r="C222"/>
  <c r="C422"/>
  <c r="C138"/>
  <c r="C300"/>
  <c r="C206"/>
  <c r="C228"/>
  <c r="C389"/>
  <c r="E389" s="1"/>
  <c r="C176"/>
  <c r="E176" s="1"/>
  <c r="C386"/>
  <c r="C224"/>
  <c r="C77"/>
  <c r="C47"/>
  <c r="C102"/>
  <c r="C419"/>
  <c r="E419" s="1"/>
  <c r="C392"/>
  <c r="C174"/>
  <c r="C259"/>
  <c r="C400"/>
  <c r="C82"/>
  <c r="C415"/>
  <c r="C186"/>
  <c r="C279"/>
  <c r="C159"/>
  <c r="C231"/>
  <c r="C146"/>
  <c r="C264"/>
  <c r="C4"/>
  <c r="C148"/>
  <c r="C101"/>
  <c r="C426"/>
  <c r="C405"/>
  <c r="C30"/>
  <c r="C342"/>
  <c r="C201"/>
  <c r="C202"/>
  <c r="C294"/>
  <c r="C281"/>
  <c r="C135"/>
  <c r="C337"/>
  <c r="C340"/>
  <c r="C166"/>
  <c r="C348"/>
  <c r="E348" s="1"/>
  <c r="C158"/>
  <c r="C66"/>
  <c r="C396"/>
  <c r="C190"/>
  <c r="C74"/>
  <c r="C323"/>
  <c r="C46"/>
  <c r="C352"/>
  <c r="C315"/>
  <c r="C187"/>
  <c r="C124"/>
  <c r="C213"/>
  <c r="C170"/>
  <c r="C95"/>
  <c r="C242"/>
  <c r="C24"/>
  <c r="E24" s="1"/>
  <c r="C359"/>
  <c r="C237"/>
  <c r="C39"/>
  <c r="C377"/>
  <c r="C205"/>
  <c r="C268"/>
  <c r="C180"/>
  <c r="C382"/>
  <c r="C366"/>
  <c r="C31"/>
  <c r="C136"/>
  <c r="C40"/>
  <c r="C246"/>
  <c r="C304"/>
  <c r="C225"/>
  <c r="C114"/>
  <c r="C282"/>
  <c r="C277"/>
  <c r="C147"/>
  <c r="C94"/>
  <c r="C275"/>
  <c r="C423"/>
  <c r="C141"/>
  <c r="C175"/>
  <c r="C409"/>
  <c r="C44"/>
  <c r="C16"/>
  <c r="C329"/>
  <c r="C296"/>
  <c r="C244"/>
  <c r="C234"/>
  <c r="C73"/>
  <c r="C417"/>
  <c r="C270"/>
  <c r="C229"/>
  <c r="C143"/>
  <c r="C22"/>
  <c r="C350"/>
  <c r="C385"/>
  <c r="C302"/>
  <c r="C261"/>
  <c r="C171"/>
  <c r="C403"/>
  <c r="C96"/>
  <c r="E96" s="1"/>
  <c r="C123"/>
  <c r="C104"/>
  <c r="C14"/>
  <c r="C11"/>
  <c r="C402"/>
  <c r="C414"/>
  <c r="C42"/>
  <c r="C398"/>
  <c r="C126"/>
  <c r="C204"/>
  <c r="C308"/>
  <c r="E308" s="1"/>
  <c r="C207"/>
  <c r="C227"/>
  <c r="C86"/>
  <c r="C341"/>
  <c r="C63"/>
  <c r="C54"/>
  <c r="C128"/>
  <c r="C160"/>
  <c r="C384"/>
  <c r="C109"/>
  <c r="C154"/>
  <c r="C367"/>
  <c r="C363"/>
  <c r="C250"/>
  <c r="C292"/>
  <c r="C306"/>
  <c r="C287"/>
  <c r="C232"/>
  <c r="C273"/>
  <c r="C60"/>
  <c r="C81"/>
  <c r="C108"/>
  <c r="C425"/>
  <c r="E425" s="1"/>
  <c r="C378"/>
  <c r="C162"/>
  <c r="C411"/>
  <c r="C357"/>
  <c r="C191"/>
  <c r="C325"/>
  <c r="C219"/>
  <c r="C99"/>
  <c r="C18"/>
  <c r="C335"/>
  <c r="C125"/>
  <c r="C274"/>
  <c r="C370"/>
  <c r="C6"/>
  <c r="C394"/>
  <c r="C183"/>
  <c r="C118"/>
  <c r="C119"/>
  <c r="C55"/>
  <c r="C387"/>
  <c r="C85"/>
  <c r="C155"/>
  <c r="C5"/>
  <c r="C407"/>
  <c r="C307"/>
  <c r="C251"/>
  <c r="C249"/>
  <c r="C328"/>
  <c r="C312"/>
  <c r="C383"/>
  <c r="C344"/>
  <c r="C353"/>
  <c r="C185"/>
  <c r="C92"/>
  <c r="C72"/>
  <c r="C3"/>
  <c r="C215"/>
  <c r="C19"/>
  <c r="C64"/>
  <c r="C390"/>
  <c r="C218"/>
  <c r="C393"/>
  <c r="C245"/>
  <c r="E245" s="1"/>
  <c r="C347"/>
  <c r="C368"/>
  <c r="E368" s="1"/>
  <c r="C50"/>
  <c r="C150"/>
  <c r="C289"/>
  <c r="C332"/>
  <c r="C134"/>
  <c r="C239"/>
  <c r="C355"/>
  <c r="D236"/>
  <c r="D275"/>
  <c r="D16"/>
  <c r="D107"/>
  <c r="D426"/>
  <c r="D100"/>
  <c r="D376"/>
  <c r="D125"/>
  <c r="D305"/>
  <c r="D412"/>
  <c r="E412" s="1"/>
  <c r="D274"/>
  <c r="D335"/>
  <c r="D295"/>
  <c r="D324"/>
  <c r="E324" s="1"/>
  <c r="D323"/>
  <c r="D422"/>
  <c r="E422" s="1"/>
  <c r="D271"/>
  <c r="D122"/>
  <c r="D405"/>
  <c r="D382"/>
  <c r="D375"/>
  <c r="D427"/>
  <c r="E427" s="1"/>
  <c r="D218"/>
  <c r="D180"/>
  <c r="D179"/>
  <c r="D207"/>
  <c r="D17"/>
  <c r="D82"/>
  <c r="E82" s="1"/>
  <c r="D83"/>
  <c r="D32"/>
  <c r="E32" s="1"/>
  <c r="D268"/>
  <c r="D58"/>
  <c r="D182"/>
  <c r="D306"/>
  <c r="D403"/>
  <c r="D209"/>
  <c r="E209" s="1"/>
  <c r="D417"/>
  <c r="D233"/>
  <c r="D77"/>
  <c r="E77" s="1"/>
  <c r="D418"/>
  <c r="E418" s="1"/>
  <c r="D304"/>
  <c r="D407"/>
  <c r="D51"/>
  <c r="D416"/>
  <c r="D146"/>
  <c r="E122"/>
  <c r="C56"/>
  <c r="C105"/>
  <c r="C62"/>
  <c r="C220"/>
  <c r="C131"/>
  <c r="C152"/>
  <c r="E152" s="1"/>
  <c r="C173"/>
  <c r="C69"/>
  <c r="C197"/>
  <c r="C35"/>
  <c r="E35" s="1"/>
  <c r="C346"/>
  <c r="C272"/>
  <c r="C200"/>
  <c r="C29"/>
  <c r="C142"/>
  <c r="E142" s="1"/>
  <c r="C299"/>
  <c r="C210"/>
  <c r="C354"/>
  <c r="C9"/>
  <c r="C269"/>
  <c r="C132"/>
  <c r="E132" s="1"/>
  <c r="C424"/>
  <c r="E424" s="1"/>
  <c r="C88"/>
  <c r="C15"/>
  <c r="C112"/>
  <c r="C208"/>
  <c r="C195"/>
  <c r="C391"/>
  <c r="C330"/>
  <c r="C196"/>
  <c r="C293"/>
  <c r="C161"/>
  <c r="C110"/>
  <c r="C235"/>
  <c r="C243"/>
  <c r="C253"/>
  <c r="C260"/>
  <c r="C67"/>
  <c r="C87"/>
  <c r="C233"/>
  <c r="E233" s="1"/>
  <c r="C169"/>
  <c r="C194"/>
  <c r="C8"/>
  <c r="C406"/>
  <c r="C80"/>
  <c r="C68"/>
  <c r="C116"/>
  <c r="C163"/>
  <c r="C338"/>
  <c r="C140"/>
  <c r="C121"/>
  <c r="C280"/>
  <c r="C188"/>
  <c r="C381"/>
  <c r="C257"/>
  <c r="C214"/>
  <c r="C267"/>
  <c r="C295"/>
  <c r="C189"/>
  <c r="C421"/>
  <c r="C157"/>
  <c r="E262"/>
  <c r="C26"/>
  <c r="C38"/>
  <c r="C127"/>
  <c r="C356"/>
  <c r="C410"/>
  <c r="C83"/>
  <c r="C65"/>
  <c r="C45"/>
  <c r="E45" s="1"/>
  <c r="C21"/>
  <c r="C248"/>
  <c r="C51"/>
  <c r="C319"/>
  <c r="C283"/>
  <c r="C236"/>
  <c r="E236" s="1"/>
  <c r="C221"/>
  <c r="C52"/>
  <c r="E52" s="1"/>
  <c r="C326"/>
  <c r="C2"/>
  <c r="C265"/>
  <c r="C291"/>
  <c r="C76"/>
  <c r="C345"/>
  <c r="C37"/>
  <c r="C266"/>
  <c r="C374"/>
  <c r="C58"/>
  <c r="C364"/>
  <c r="C111"/>
  <c r="C199"/>
  <c r="C61"/>
  <c r="C75"/>
  <c r="C408"/>
  <c r="C117"/>
  <c r="C309"/>
  <c r="C167"/>
  <c r="E167" s="1"/>
  <c r="C290"/>
  <c r="C339"/>
  <c r="C177"/>
  <c r="C316"/>
  <c r="C89"/>
  <c r="C79"/>
  <c r="C371"/>
  <c r="C137"/>
  <c r="C349"/>
  <c r="C71"/>
  <c r="C313"/>
  <c r="D27"/>
  <c r="D399"/>
  <c r="D391"/>
  <c r="D213"/>
  <c r="D319"/>
  <c r="D25"/>
  <c r="E25" s="1"/>
  <c r="D239"/>
  <c r="E239" s="1"/>
  <c r="D414"/>
  <c r="E414" s="1"/>
  <c r="D266"/>
  <c r="D159"/>
  <c r="E159" s="1"/>
  <c r="D33"/>
  <c r="D244"/>
  <c r="E244" s="1"/>
  <c r="F245" s="1"/>
  <c r="D255"/>
  <c r="D310"/>
  <c r="E310" s="1"/>
  <c r="D334"/>
  <c r="E334" s="1"/>
  <c r="D89"/>
  <c r="D373"/>
  <c r="D140"/>
  <c r="D312"/>
  <c r="E312" s="1"/>
  <c r="D41"/>
  <c r="D374"/>
  <c r="D183"/>
  <c r="E183" s="1"/>
  <c r="D370"/>
  <c r="E370" s="1"/>
  <c r="D272"/>
  <c r="D397"/>
  <c r="D267"/>
  <c r="D289"/>
  <c r="E182"/>
  <c r="E271"/>
  <c r="D349"/>
  <c r="D420"/>
  <c r="D130"/>
  <c r="E130" s="1"/>
  <c r="D409"/>
  <c r="E409" s="1"/>
  <c r="D353"/>
  <c r="E353" s="1"/>
  <c r="D126"/>
  <c r="E126" s="1"/>
  <c r="D316"/>
  <c r="D30"/>
  <c r="D326"/>
  <c r="D210"/>
  <c r="E210" s="1"/>
  <c r="D320"/>
  <c r="E320" s="1"/>
  <c r="D22"/>
  <c r="E22" s="1"/>
  <c r="D362"/>
  <c r="E362" s="1"/>
  <c r="D357"/>
  <c r="D134"/>
  <c r="E134" s="1"/>
  <c r="D206"/>
  <c r="E206" s="1"/>
  <c r="D423"/>
  <c r="E423" s="1"/>
  <c r="F423" s="1"/>
  <c r="D237"/>
  <c r="D171"/>
  <c r="E171" s="1"/>
  <c r="D356"/>
  <c r="D254"/>
  <c r="E254" s="1"/>
  <c r="D203"/>
  <c r="D175"/>
  <c r="E175" s="1"/>
  <c r="F176" s="1"/>
  <c r="D101"/>
  <c r="E101" s="1"/>
  <c r="D224"/>
  <c r="E224" s="1"/>
  <c r="D63"/>
  <c r="D68"/>
  <c r="D95"/>
  <c r="D31"/>
  <c r="E31" s="1"/>
  <c r="D385"/>
  <c r="E385" s="1"/>
  <c r="D283"/>
  <c r="D317"/>
  <c r="E317" s="1"/>
  <c r="D221"/>
  <c r="D3"/>
  <c r="D70"/>
  <c r="E70" s="1"/>
  <c r="D288"/>
  <c r="E288" s="1"/>
  <c r="D194"/>
  <c r="D139"/>
  <c r="D21"/>
  <c r="D360"/>
  <c r="E360" s="1"/>
  <c r="D15"/>
  <c r="D315"/>
  <c r="D104"/>
  <c r="E104" s="1"/>
  <c r="D94"/>
  <c r="D131"/>
  <c r="E131" s="1"/>
  <c r="D71"/>
  <c r="D102"/>
  <c r="E102" s="1"/>
  <c r="D115"/>
  <c r="D61"/>
  <c r="D294"/>
  <c r="D12"/>
  <c r="E12" s="1"/>
  <c r="D39"/>
  <c r="E39" s="1"/>
  <c r="D88"/>
  <c r="E88" s="1"/>
  <c r="D339"/>
  <c r="E339" s="1"/>
  <c r="D396"/>
  <c r="E396" s="1"/>
  <c r="D109"/>
  <c r="E109" s="1"/>
  <c r="D38"/>
  <c r="D300"/>
  <c r="D264"/>
  <c r="D55"/>
  <c r="E55" s="1"/>
  <c r="D190"/>
  <c r="D113"/>
  <c r="E113" s="1"/>
  <c r="D212"/>
  <c r="D198"/>
  <c r="D393"/>
  <c r="E393" s="1"/>
  <c r="D388"/>
  <c r="D394"/>
  <c r="E394" s="1"/>
  <c r="E205"/>
  <c r="D6"/>
  <c r="E6" s="1"/>
  <c r="D292"/>
  <c r="D406"/>
  <c r="D248"/>
  <c r="D151"/>
  <c r="E151" s="1"/>
  <c r="F152" s="1"/>
  <c r="E218"/>
  <c r="E306"/>
  <c r="E403"/>
  <c r="E417"/>
  <c r="D44"/>
  <c r="D8"/>
  <c r="E8" s="1"/>
  <c r="D74"/>
  <c r="D313"/>
  <c r="D291"/>
  <c r="D20"/>
  <c r="E20" s="1"/>
  <c r="D185"/>
  <c r="E185" s="1"/>
  <c r="D97"/>
  <c r="E97" s="1"/>
  <c r="D135"/>
  <c r="D235"/>
  <c r="E235" s="1"/>
  <c r="D158"/>
  <c r="D229"/>
  <c r="E229" s="1"/>
  <c r="D116"/>
  <c r="E116" s="1"/>
  <c r="D329"/>
  <c r="E329" s="1"/>
  <c r="D200"/>
  <c r="E200" s="1"/>
  <c r="D408"/>
  <c r="D321"/>
  <c r="D160"/>
  <c r="E160" s="1"/>
  <c r="D400"/>
  <c r="D410"/>
  <c r="E410" s="1"/>
  <c r="D281"/>
  <c r="D333"/>
  <c r="E333" s="1"/>
  <c r="D54"/>
  <c r="E54" s="1"/>
  <c r="D395"/>
  <c r="E395" s="1"/>
  <c r="D186"/>
  <c r="E186" s="1"/>
  <c r="D359"/>
  <c r="E359" s="1"/>
  <c r="D336"/>
  <c r="D346"/>
  <c r="E346" s="1"/>
  <c r="D78"/>
  <c r="E78" s="1"/>
  <c r="F78" s="1"/>
  <c r="D238"/>
  <c r="E238" s="1"/>
  <c r="D273"/>
  <c r="D302"/>
  <c r="E302" s="1"/>
  <c r="D208"/>
  <c r="D298"/>
  <c r="E298" s="1"/>
  <c r="D261"/>
  <c r="E261" s="1"/>
  <c r="D85"/>
  <c r="E85" s="1"/>
  <c r="D247"/>
  <c r="E247" s="1"/>
  <c r="D211"/>
  <c r="E211" s="1"/>
  <c r="D301"/>
  <c r="D279"/>
  <c r="E279" s="1"/>
  <c r="D415"/>
  <c r="D161"/>
  <c r="E161" s="1"/>
  <c r="F161" s="1"/>
  <c r="D263"/>
  <c r="D387"/>
  <c r="E387" s="1"/>
  <c r="D197"/>
  <c r="E197" s="1"/>
  <c r="D215"/>
  <c r="E215" s="1"/>
  <c r="D285"/>
  <c r="D66"/>
  <c r="E66" s="1"/>
  <c r="D91"/>
  <c r="D367"/>
  <c r="E367" s="1"/>
  <c r="D150"/>
  <c r="E150" s="1"/>
  <c r="D195"/>
  <c r="E195" s="1"/>
  <c r="D136"/>
  <c r="E136" s="1"/>
  <c r="D199"/>
  <c r="E199" s="1"/>
  <c r="D108"/>
  <c r="E108" s="1"/>
  <c r="D137"/>
  <c r="E137" s="1"/>
  <c r="D379"/>
  <c r="D189"/>
  <c r="E189" s="1"/>
  <c r="D270"/>
  <c r="D129"/>
  <c r="E129" s="1"/>
  <c r="F130" s="1"/>
  <c r="D380"/>
  <c r="D363"/>
  <c r="E363" s="1"/>
  <c r="D398"/>
  <c r="D157"/>
  <c r="E157" s="1"/>
  <c r="D147"/>
  <c r="E147" s="1"/>
  <c r="D121"/>
  <c r="E121" s="1"/>
  <c r="F122" s="1"/>
  <c r="D372"/>
  <c r="D347"/>
  <c r="E347" s="1"/>
  <c r="D390"/>
  <c r="D11"/>
  <c r="E11" s="1"/>
  <c r="D155"/>
  <c r="D169"/>
  <c r="E169" s="1"/>
  <c r="D290"/>
  <c r="D165"/>
  <c r="E165" s="1"/>
  <c r="D256"/>
  <c r="D133"/>
  <c r="E133" s="1"/>
  <c r="D384"/>
  <c r="D119"/>
  <c r="E119" s="1"/>
  <c r="D214"/>
  <c r="D57"/>
  <c r="E57" s="1"/>
  <c r="D332"/>
  <c r="E332" s="1"/>
  <c r="D345"/>
  <c r="D386"/>
  <c r="E386" s="1"/>
  <c r="D350"/>
  <c r="E350" s="1"/>
  <c r="D90"/>
  <c r="D340"/>
  <c r="E340" s="1"/>
  <c r="D358"/>
  <c r="D187"/>
  <c r="D242"/>
  <c r="E242" s="1"/>
  <c r="D327"/>
  <c r="E327" s="1"/>
  <c r="D352"/>
  <c r="D196"/>
  <c r="D170"/>
  <c r="E170" s="1"/>
  <c r="D81"/>
  <c r="E81" s="1"/>
  <c r="F82" s="1"/>
  <c r="D29"/>
  <c r="D84"/>
  <c r="E84" s="1"/>
  <c r="D249"/>
  <c r="E249" s="1"/>
  <c r="D106"/>
  <c r="E106" s="1"/>
  <c r="D162"/>
  <c r="D314"/>
  <c r="E314" s="1"/>
  <c r="D9"/>
  <c r="D13"/>
  <c r="E13" s="1"/>
  <c r="D241"/>
  <c r="D114"/>
  <c r="E114" s="1"/>
  <c r="D251"/>
  <c r="D369"/>
  <c r="E369" s="1"/>
  <c r="F369" s="1"/>
  <c r="D92"/>
  <c r="D184"/>
  <c r="E184" s="1"/>
  <c r="D174"/>
  <c r="D47"/>
  <c r="E47" s="1"/>
  <c r="D355"/>
  <c r="D5"/>
  <c r="E5" s="1"/>
  <c r="D69"/>
  <c r="D250"/>
  <c r="E250" s="1"/>
  <c r="D145"/>
  <c r="D227"/>
  <c r="E227" s="1"/>
  <c r="D351"/>
  <c r="D67"/>
  <c r="E67" s="1"/>
  <c r="D72"/>
  <c r="E72" s="1"/>
  <c r="D10"/>
  <c r="E10" s="1"/>
  <c r="D401"/>
  <c r="D127"/>
  <c r="E127" s="1"/>
  <c r="D7"/>
  <c r="D148"/>
  <c r="E148" s="1"/>
  <c r="D234"/>
  <c r="E234" s="1"/>
  <c r="D28"/>
  <c r="E28" s="1"/>
  <c r="D343"/>
  <c r="E343" s="1"/>
  <c r="D93"/>
  <c r="E93" s="1"/>
  <c r="D344"/>
  <c r="E344" s="1"/>
  <c r="D252"/>
  <c r="E252" s="1"/>
  <c r="D226"/>
  <c r="D322"/>
  <c r="E322" s="1"/>
  <c r="D188"/>
  <c r="E188" s="1"/>
  <c r="D42"/>
  <c r="E42" s="1"/>
  <c r="D40"/>
  <c r="D76"/>
  <c r="E76" s="1"/>
  <c r="D110"/>
  <c r="E110" s="1"/>
  <c r="D413"/>
  <c r="E413" s="1"/>
  <c r="F413" s="1"/>
  <c r="D18"/>
  <c r="E18" s="1"/>
  <c r="D64"/>
  <c r="E64" s="1"/>
  <c r="D421"/>
  <c r="D34"/>
  <c r="E34" s="1"/>
  <c r="D48"/>
  <c r="E48" s="1"/>
  <c r="D365"/>
  <c r="E365" s="1"/>
  <c r="D65"/>
  <c r="E65" s="1"/>
  <c r="D220"/>
  <c r="E220" s="1"/>
  <c r="D149"/>
  <c r="E149" s="1"/>
  <c r="D75"/>
  <c r="E75" s="1"/>
  <c r="D118"/>
  <c r="E118" s="1"/>
  <c r="D201"/>
  <c r="E201" s="1"/>
  <c r="D225"/>
  <c r="E225" s="1"/>
  <c r="D86"/>
  <c r="E86" s="1"/>
  <c r="F86" s="1"/>
  <c r="D303"/>
  <c r="D277"/>
  <c r="E277" s="1"/>
  <c r="F277" s="1"/>
  <c r="D231"/>
  <c r="D164"/>
  <c r="E164" s="1"/>
  <c r="D138"/>
  <c r="E138" s="1"/>
  <c r="D153"/>
  <c r="E153" s="1"/>
  <c r="F153" s="1"/>
  <c r="D49"/>
  <c r="E49" s="1"/>
  <c r="D217"/>
  <c r="E217" s="1"/>
  <c r="D230"/>
  <c r="D56"/>
  <c r="E56" s="1"/>
  <c r="D156"/>
  <c r="E156" s="1"/>
  <c r="D103"/>
  <c r="E103" s="1"/>
  <c r="F103" s="1"/>
  <c r="D181"/>
  <c r="D253"/>
  <c r="E253" s="1"/>
  <c r="D361"/>
  <c r="E361" s="1"/>
  <c r="F361" s="1"/>
  <c r="D287"/>
  <c r="E287" s="1"/>
  <c r="D143"/>
  <c r="D371"/>
  <c r="E371" s="1"/>
  <c r="D309"/>
  <c r="D342"/>
  <c r="E342" s="1"/>
  <c r="D144"/>
  <c r="D337"/>
  <c r="E337" s="1"/>
  <c r="D168"/>
  <c r="D120"/>
  <c r="E120" s="1"/>
  <c r="F120" s="1"/>
  <c r="D222"/>
  <c r="E222" s="1"/>
  <c r="D172"/>
  <c r="E172" s="1"/>
  <c r="D111"/>
  <c r="D330"/>
  <c r="E330" s="1"/>
  <c r="F330" s="1"/>
  <c r="D2"/>
  <c r="D124"/>
  <c r="E124" s="1"/>
  <c r="D328"/>
  <c r="D246"/>
  <c r="D23"/>
  <c r="D223"/>
  <c r="E223" s="1"/>
  <c r="F224" s="1"/>
  <c r="D232"/>
  <c r="E232" s="1"/>
  <c r="D331"/>
  <c r="E331" s="1"/>
  <c r="D60"/>
  <c r="E60" s="1"/>
  <c r="D280"/>
  <c r="E280" s="1"/>
  <c r="D377"/>
  <c r="D154"/>
  <c r="E154" s="1"/>
  <c r="D354"/>
  <c r="D286"/>
  <c r="E286" s="1"/>
  <c r="D240"/>
  <c r="D19"/>
  <c r="E19" s="1"/>
  <c r="D307"/>
  <c r="E307" s="1"/>
  <c r="D192"/>
  <c r="E192" s="1"/>
  <c r="D46"/>
  <c r="E46" s="1"/>
  <c r="D177"/>
  <c r="E177" s="1"/>
  <c r="F177" s="1"/>
  <c r="D338"/>
  <c r="E338" s="1"/>
  <c r="D43"/>
  <c r="E43" s="1"/>
  <c r="F43" s="1"/>
  <c r="D257"/>
  <c r="E257" s="1"/>
  <c r="D299"/>
  <c r="E299" s="1"/>
  <c r="D59"/>
  <c r="D383"/>
  <c r="E383" s="1"/>
  <c r="D381"/>
  <c r="D99"/>
  <c r="E99" s="1"/>
  <c r="D258"/>
  <c r="E258" s="1"/>
  <c r="D105"/>
  <c r="E105" s="1"/>
  <c r="D37"/>
  <c r="E37" s="1"/>
  <c r="D259"/>
  <c r="E259" s="1"/>
  <c r="D128"/>
  <c r="D112"/>
  <c r="E112" s="1"/>
  <c r="D228"/>
  <c r="D50"/>
  <c r="E50" s="1"/>
  <c r="D219"/>
  <c r="E219" s="1"/>
  <c r="D117"/>
  <c r="E117" s="1"/>
  <c r="D404"/>
  <c r="D53"/>
  <c r="E53" s="1"/>
  <c r="D4"/>
  <c r="E4" s="1"/>
  <c r="D341"/>
  <c r="E341" s="1"/>
  <c r="D318"/>
  <c r="D265"/>
  <c r="E265" s="1"/>
  <c r="D364"/>
  <c r="E364" s="1"/>
  <c r="D193"/>
  <c r="E193" s="1"/>
  <c r="D26"/>
  <c r="E26" s="1"/>
  <c r="D325"/>
  <c r="E325" s="1"/>
  <c r="D204"/>
  <c r="D297"/>
  <c r="E297" s="1"/>
  <c r="D202"/>
  <c r="E202" s="1"/>
  <c r="D243"/>
  <c r="E243" s="1"/>
  <c r="D98"/>
  <c r="D282"/>
  <c r="E282" s="1"/>
  <c r="D79"/>
  <c r="E79" s="1"/>
  <c r="F79" s="1"/>
  <c r="D14"/>
  <c r="E14" s="1"/>
  <c r="D73"/>
  <c r="E73" s="1"/>
  <c r="E187"/>
  <c r="F187" s="1"/>
  <c r="E315"/>
  <c r="E74"/>
  <c r="E158"/>
  <c r="E166"/>
  <c r="F167" s="1"/>
  <c r="E281"/>
  <c r="E426"/>
  <c r="E374"/>
  <c r="E263"/>
  <c r="F263" s="1"/>
  <c r="E216"/>
  <c r="E375"/>
  <c r="E284"/>
  <c r="E260"/>
  <c r="E87"/>
  <c r="E41"/>
  <c r="E163"/>
  <c r="E139"/>
  <c r="E178"/>
  <c r="E100"/>
  <c r="E336"/>
  <c r="E356"/>
  <c r="E321"/>
  <c r="E248"/>
  <c r="F248" s="1"/>
  <c r="E283"/>
  <c r="E115"/>
  <c r="E203"/>
  <c r="E33"/>
  <c r="E212"/>
  <c r="E180"/>
  <c r="E405"/>
  <c r="E420"/>
  <c r="E27"/>
  <c r="E391"/>
  <c r="F133"/>
  <c r="F138"/>
  <c r="F424"/>
  <c r="E372"/>
  <c r="E59"/>
  <c r="E23"/>
  <c r="E241"/>
  <c r="E373"/>
  <c r="E9"/>
  <c r="E145"/>
  <c r="E379"/>
  <c r="E380"/>
  <c r="E404"/>
  <c r="E146"/>
  <c r="E90"/>
  <c r="E351"/>
  <c r="E107"/>
  <c r="E326"/>
  <c r="E345"/>
  <c r="F346" s="1"/>
  <c r="E416"/>
  <c r="E269"/>
  <c r="E278"/>
  <c r="E80"/>
  <c r="E191"/>
  <c r="E141"/>
  <c r="E123"/>
  <c r="E378"/>
  <c r="E295"/>
  <c r="E402"/>
  <c r="E305"/>
  <c r="E246"/>
  <c r="E267" l="1"/>
  <c r="F115"/>
  <c r="F42"/>
  <c r="E291"/>
  <c r="E319"/>
  <c r="F320" s="1"/>
  <c r="E214"/>
  <c r="E68"/>
  <c r="E196"/>
  <c r="E354"/>
  <c r="F354" s="1"/>
  <c r="E29"/>
  <c r="F29" s="1"/>
  <c r="E69"/>
  <c r="H3"/>
  <c r="E274"/>
  <c r="E335"/>
  <c r="F425"/>
  <c r="E207"/>
  <c r="F207" s="1"/>
  <c r="E143"/>
  <c r="F143" s="1"/>
  <c r="E304"/>
  <c r="E382"/>
  <c r="E268"/>
  <c r="F25"/>
  <c r="E323"/>
  <c r="E190"/>
  <c r="E135"/>
  <c r="E294"/>
  <c r="E264"/>
  <c r="F311"/>
  <c r="E7"/>
  <c r="E255"/>
  <c r="F255" s="1"/>
  <c r="E399"/>
  <c r="E179"/>
  <c r="E401"/>
  <c r="E366"/>
  <c r="E62"/>
  <c r="E293"/>
  <c r="F269"/>
  <c r="F24"/>
  <c r="F305"/>
  <c r="F420"/>
  <c r="F33"/>
  <c r="F321"/>
  <c r="F216"/>
  <c r="E98"/>
  <c r="E204"/>
  <c r="F204" s="1"/>
  <c r="F26"/>
  <c r="E318"/>
  <c r="F318" s="1"/>
  <c r="E228"/>
  <c r="E128"/>
  <c r="F37"/>
  <c r="E381"/>
  <c r="F381" s="1"/>
  <c r="E240"/>
  <c r="F240" s="1"/>
  <c r="E377"/>
  <c r="E328"/>
  <c r="E2"/>
  <c r="E168"/>
  <c r="F168" s="1"/>
  <c r="E144"/>
  <c r="E181"/>
  <c r="E230"/>
  <c r="E231"/>
  <c r="E303"/>
  <c r="E40"/>
  <c r="F41" s="1"/>
  <c r="E226"/>
  <c r="E355"/>
  <c r="F356" s="1"/>
  <c r="E174"/>
  <c r="E92"/>
  <c r="E251"/>
  <c r="F251" s="1"/>
  <c r="E162"/>
  <c r="F163" s="1"/>
  <c r="E352"/>
  <c r="F353" s="1"/>
  <c r="E358"/>
  <c r="E384"/>
  <c r="F384" s="1"/>
  <c r="E256"/>
  <c r="F257" s="1"/>
  <c r="E155"/>
  <c r="F156" s="1"/>
  <c r="E398"/>
  <c r="E270"/>
  <c r="F271" s="1"/>
  <c r="E91"/>
  <c r="F91" s="1"/>
  <c r="E285"/>
  <c r="F286" s="1"/>
  <c r="E415"/>
  <c r="F416" s="1"/>
  <c r="E301"/>
  <c r="F302" s="1"/>
  <c r="E400"/>
  <c r="F401" s="1"/>
  <c r="E44"/>
  <c r="F45" s="1"/>
  <c r="E388"/>
  <c r="F389" s="1"/>
  <c r="E198"/>
  <c r="F199" s="1"/>
  <c r="E300"/>
  <c r="E397"/>
  <c r="F312"/>
  <c r="E173"/>
  <c r="F173" s="1"/>
  <c r="E411"/>
  <c r="F412" s="1"/>
  <c r="E392"/>
  <c r="F392" s="1"/>
  <c r="F146"/>
  <c r="F65"/>
  <c r="F48"/>
  <c r="F145"/>
  <c r="F233"/>
  <c r="E21"/>
  <c r="F22" s="1"/>
  <c r="E221"/>
  <c r="E83"/>
  <c r="F84" s="1"/>
  <c r="F344"/>
  <c r="F83"/>
  <c r="F419"/>
  <c r="F418"/>
  <c r="F324"/>
  <c r="F304"/>
  <c r="F322"/>
  <c r="F375"/>
  <c r="F149"/>
  <c r="F185"/>
  <c r="F340"/>
  <c r="E408"/>
  <c r="F409" s="1"/>
  <c r="E313"/>
  <c r="F314" s="1"/>
  <c r="E406"/>
  <c r="E38"/>
  <c r="F39" s="1"/>
  <c r="F397"/>
  <c r="E61"/>
  <c r="F62" s="1"/>
  <c r="E15"/>
  <c r="F15" s="1"/>
  <c r="E194"/>
  <c r="F194" s="1"/>
  <c r="E349"/>
  <c r="F349" s="1"/>
  <c r="E272"/>
  <c r="E89"/>
  <c r="F89" s="1"/>
  <c r="E71"/>
  <c r="F72" s="1"/>
  <c r="F380"/>
  <c r="F66"/>
  <c r="E125"/>
  <c r="E407"/>
  <c r="E213"/>
  <c r="F214" s="1"/>
  <c r="F165"/>
  <c r="F427"/>
  <c r="F97"/>
  <c r="F213"/>
  <c r="F35"/>
  <c r="F8"/>
  <c r="F372"/>
  <c r="F28"/>
  <c r="F307"/>
  <c r="E111"/>
  <c r="F111" s="1"/>
  <c r="E309"/>
  <c r="E421"/>
  <c r="F422" s="1"/>
  <c r="E290"/>
  <c r="F291" s="1"/>
  <c r="E390"/>
  <c r="F390" s="1"/>
  <c r="E208"/>
  <c r="F209" s="1"/>
  <c r="E273"/>
  <c r="F274" s="1"/>
  <c r="E292"/>
  <c r="E94"/>
  <c r="F94" s="1"/>
  <c r="E3"/>
  <c r="E95"/>
  <c r="F96" s="1"/>
  <c r="E63"/>
  <c r="E237"/>
  <c r="F237" s="1"/>
  <c r="E357"/>
  <c r="E30"/>
  <c r="F31" s="1"/>
  <c r="E289"/>
  <c r="F290" s="1"/>
  <c r="E376"/>
  <c r="F376" s="1"/>
  <c r="E296"/>
  <c r="F297" s="1"/>
  <c r="F181"/>
  <c r="F80"/>
  <c r="F118"/>
  <c r="F426"/>
  <c r="F223"/>
  <c r="F159"/>
  <c r="F328"/>
  <c r="F323"/>
  <c r="F264"/>
  <c r="F160"/>
  <c r="F206"/>
  <c r="F27"/>
  <c r="E266"/>
  <c r="F267" s="1"/>
  <c r="F203"/>
  <c r="F294"/>
  <c r="F46"/>
  <c r="F210"/>
  <c r="F53"/>
  <c r="F117"/>
  <c r="F191"/>
  <c r="F162"/>
  <c r="E316"/>
  <c r="F316" s="1"/>
  <c r="E140"/>
  <c r="F140" s="1"/>
  <c r="E58"/>
  <c r="F59" s="1"/>
  <c r="F141"/>
  <c r="E51"/>
  <c r="F52" s="1"/>
  <c r="E16"/>
  <c r="F16" s="1"/>
  <c r="E275"/>
  <c r="E17"/>
  <c r="F17" s="1"/>
  <c r="F378"/>
  <c r="F345"/>
  <c r="F196"/>
  <c r="F68"/>
  <c r="F414"/>
  <c r="F371"/>
  <c r="F139"/>
  <c r="F178"/>
  <c r="F272"/>
  <c r="F184"/>
  <c r="F183"/>
  <c r="F292"/>
  <c r="F386"/>
  <c r="F64"/>
  <c r="F126"/>
  <c r="F32"/>
  <c r="F102"/>
  <c r="F101"/>
  <c r="F135"/>
  <c r="F171"/>
  <c r="F13"/>
  <c r="F104"/>
  <c r="F23"/>
  <c r="F357"/>
  <c r="F134"/>
  <c r="F110"/>
  <c r="F395"/>
  <c r="F394"/>
  <c r="F88"/>
  <c r="F132"/>
  <c r="F131"/>
  <c r="F3"/>
  <c r="G3" s="1"/>
  <c r="H4" s="1"/>
  <c r="F4"/>
  <c r="F105"/>
  <c r="F56"/>
  <c r="F114"/>
  <c r="F109"/>
  <c r="F71"/>
  <c r="F405"/>
  <c r="F49"/>
  <c r="F374"/>
  <c r="F69"/>
  <c r="F373"/>
  <c r="F293"/>
  <c r="F70"/>
  <c r="F67"/>
  <c r="F404"/>
  <c r="F260"/>
  <c r="F129"/>
  <c r="F234"/>
  <c r="F332"/>
  <c r="F270"/>
  <c r="F226"/>
  <c r="F225"/>
  <c r="F40"/>
  <c r="F147"/>
  <c r="F148"/>
  <c r="F261"/>
  <c r="F262"/>
  <c r="F197"/>
  <c r="F343"/>
  <c r="F265"/>
  <c r="F193"/>
  <c r="F154"/>
  <c r="F337"/>
  <c r="F217"/>
  <c r="F164"/>
  <c r="F75"/>
  <c r="F221"/>
  <c r="F365"/>
  <c r="F34"/>
  <c r="F250"/>
  <c r="F47"/>
  <c r="F327"/>
  <c r="F119"/>
  <c r="F215"/>
  <c r="F85"/>
  <c r="F229"/>
  <c r="F128"/>
  <c r="F406"/>
  <c r="F136"/>
  <c r="F200"/>
  <c r="F205"/>
  <c r="F252"/>
  <c r="F385"/>
  <c r="F151"/>
  <c r="F150"/>
  <c r="F55"/>
  <c r="F54"/>
  <c r="F14"/>
  <c r="F50"/>
  <c r="F51"/>
  <c r="F288"/>
  <c r="F287"/>
  <c r="F202"/>
  <c r="F201"/>
  <c r="F77"/>
  <c r="F76"/>
  <c r="F227"/>
  <c r="F228"/>
  <c r="F5"/>
  <c r="F6"/>
  <c r="F106"/>
  <c r="F107"/>
  <c r="F351"/>
  <c r="F170"/>
  <c r="F12"/>
  <c r="F11"/>
  <c r="F347"/>
  <c r="F348"/>
  <c r="F157"/>
  <c r="F158"/>
  <c r="F363"/>
  <c r="F364"/>
  <c r="F190"/>
  <c r="F189"/>
  <c r="F367"/>
  <c r="F368"/>
  <c r="F387"/>
  <c r="F388"/>
  <c r="F303"/>
  <c r="F360"/>
  <c r="F333"/>
  <c r="F334"/>
  <c r="F410"/>
  <c r="F236"/>
  <c r="F235"/>
  <c r="F243"/>
  <c r="F93"/>
  <c r="F137"/>
  <c r="F329"/>
  <c r="F212"/>
  <c r="F211"/>
  <c r="F19"/>
  <c r="F341"/>
  <c r="F108"/>
  <c r="F10"/>
  <c r="F242"/>
  <c r="F232"/>
  <c r="F383"/>
  <c r="F179"/>
  <c r="F125"/>
  <c r="F249"/>
  <c r="F218"/>
  <c r="F239"/>
  <c r="F366"/>
  <c r="F308"/>
  <c r="F219"/>
  <c r="F127"/>
  <c r="F230"/>
  <c r="F402"/>
  <c r="F166"/>
  <c r="F417"/>
  <c r="F9"/>
  <c r="F172"/>
  <c r="F7"/>
  <c r="F352"/>
  <c r="F98"/>
  <c r="F180"/>
  <c r="F87"/>
  <c r="F284"/>
  <c r="F396"/>
  <c r="F315"/>
  <c r="F222"/>
  <c r="F188"/>
  <c r="F285"/>
  <c r="F116"/>
  <c r="F186"/>
  <c r="F175"/>
  <c r="F370"/>
  <c r="F280"/>
  <c r="F281"/>
  <c r="F339"/>
  <c r="F338"/>
  <c r="F60"/>
  <c r="F298"/>
  <c r="F331"/>
  <c r="F244"/>
  <c r="F99"/>
  <c r="F63"/>
  <c r="F362"/>
  <c r="F192"/>
  <c r="F36"/>
  <c r="F208"/>
  <c r="F246"/>
  <c r="F247"/>
  <c r="F300"/>
  <c r="F299"/>
  <c r="F326"/>
  <c r="F325"/>
  <c r="F73"/>
  <c r="F74"/>
  <c r="F336"/>
  <c r="F335"/>
  <c r="F182"/>
  <c r="F220"/>
  <c r="F342"/>
  <c r="F306"/>
  <c r="F379"/>
  <c r="F81"/>
  <c r="F142"/>
  <c r="F113"/>
  <c r="F254"/>
  <c r="F253"/>
  <c r="F258"/>
  <c r="F259"/>
  <c r="F319"/>
  <c r="F282"/>
  <c r="F283"/>
  <c r="F295"/>
  <c r="F296"/>
  <c r="F123"/>
  <c r="F124"/>
  <c r="F279"/>
  <c r="F278"/>
  <c r="F144"/>
  <c r="F100"/>
  <c r="F20"/>
  <c r="F403"/>
  <c r="F121"/>
  <c r="F155"/>
  <c r="F57"/>
  <c r="F238" l="1"/>
  <c r="F30"/>
  <c r="F58"/>
  <c r="F90"/>
  <c r="F44"/>
  <c r="F350"/>
  <c r="F391"/>
  <c r="F198"/>
  <c r="F289"/>
  <c r="F268"/>
  <c r="F273"/>
  <c r="F301"/>
  <c r="F398"/>
  <c r="F231"/>
  <c r="G4"/>
  <c r="H5" s="1"/>
  <c r="F377"/>
  <c r="F407"/>
  <c r="F358"/>
  <c r="F92"/>
  <c r="F400"/>
  <c r="F382"/>
  <c r="F355"/>
  <c r="F241"/>
  <c r="F256"/>
  <c r="F408"/>
  <c r="F38"/>
  <c r="F266"/>
  <c r="F399"/>
  <c r="F411"/>
  <c r="F359"/>
  <c r="F169"/>
  <c r="F21"/>
  <c r="F421"/>
  <c r="F95"/>
  <c r="F313"/>
  <c r="F415"/>
  <c r="F112"/>
  <c r="F61"/>
  <c r="F174"/>
  <c r="F393"/>
  <c r="F195"/>
  <c r="F310"/>
  <c r="F309"/>
  <c r="F317"/>
  <c r="F276"/>
  <c r="F275"/>
  <c r="F18"/>
  <c r="G5" l="1"/>
  <c r="H6" s="1"/>
  <c r="G6" l="1"/>
  <c r="H7" s="1"/>
  <c r="G7" l="1"/>
  <c r="H8" s="1"/>
  <c r="G8" l="1"/>
  <c r="H9" s="1"/>
  <c r="G9" l="1"/>
  <c r="H10" s="1"/>
  <c r="G10" l="1"/>
  <c r="H11" s="1"/>
  <c r="G11" l="1"/>
  <c r="H12" s="1"/>
  <c r="G12" l="1"/>
  <c r="H13" s="1"/>
  <c r="G13" l="1"/>
  <c r="H14" s="1"/>
  <c r="G14" l="1"/>
  <c r="H15" s="1"/>
  <c r="G15" l="1"/>
  <c r="H16" s="1"/>
  <c r="G16" l="1"/>
  <c r="H17" s="1"/>
  <c r="G17" l="1"/>
  <c r="H18" s="1"/>
  <c r="G18" l="1"/>
  <c r="H19" s="1"/>
  <c r="G19" l="1"/>
  <c r="H20" s="1"/>
  <c r="G20" l="1"/>
  <c r="H21" s="1"/>
  <c r="G21" l="1"/>
  <c r="H22" s="1"/>
  <c r="G22" l="1"/>
  <c r="G23" s="1"/>
  <c r="H23" l="1"/>
  <c r="H24"/>
  <c r="G24"/>
  <c r="G25" l="1"/>
  <c r="H25"/>
  <c r="H26" l="1"/>
  <c r="G26"/>
  <c r="G27" l="1"/>
  <c r="H27"/>
  <c r="H28" l="1"/>
  <c r="G28"/>
  <c r="G29" l="1"/>
  <c r="H29"/>
  <c r="H30" l="1"/>
  <c r="G30"/>
  <c r="G31" l="1"/>
  <c r="H31"/>
  <c r="H32" l="1"/>
  <c r="G32"/>
  <c r="G33" l="1"/>
  <c r="H33"/>
  <c r="H34" l="1"/>
  <c r="G34"/>
  <c r="G35" l="1"/>
  <c r="H35"/>
  <c r="H36" l="1"/>
  <c r="G36"/>
  <c r="G37" l="1"/>
  <c r="H37"/>
  <c r="H38" l="1"/>
  <c r="G38"/>
  <c r="G39" l="1"/>
  <c r="H39"/>
  <c r="H40" l="1"/>
  <c r="G40"/>
  <c r="G41" l="1"/>
  <c r="H41"/>
  <c r="H42" l="1"/>
  <c r="G42"/>
  <c r="G43" l="1"/>
  <c r="H43"/>
  <c r="H44" l="1"/>
  <c r="G44"/>
  <c r="G45" l="1"/>
  <c r="H45"/>
  <c r="H46" l="1"/>
  <c r="G46"/>
  <c r="G47" l="1"/>
  <c r="H47"/>
  <c r="H48" l="1"/>
  <c r="G48"/>
  <c r="G49" l="1"/>
  <c r="H49"/>
  <c r="H50" l="1"/>
  <c r="G50"/>
  <c r="G51" l="1"/>
  <c r="H51"/>
  <c r="H52" l="1"/>
  <c r="G52"/>
  <c r="G53" l="1"/>
  <c r="H53"/>
  <c r="H54" l="1"/>
  <c r="G54"/>
  <c r="G55" l="1"/>
  <c r="H55"/>
  <c r="H56" l="1"/>
  <c r="G56"/>
  <c r="G57" l="1"/>
  <c r="H57"/>
  <c r="H58" l="1"/>
  <c r="G58"/>
  <c r="G59" l="1"/>
  <c r="H59"/>
  <c r="H60" l="1"/>
  <c r="G60"/>
  <c r="G61" l="1"/>
  <c r="H61"/>
  <c r="H62" l="1"/>
  <c r="G62"/>
  <c r="G63" l="1"/>
  <c r="H63"/>
  <c r="H64" l="1"/>
  <c r="G64"/>
  <c r="G65" l="1"/>
  <c r="H65"/>
  <c r="H66" l="1"/>
  <c r="G66"/>
  <c r="G67" l="1"/>
  <c r="H67"/>
  <c r="H68" l="1"/>
  <c r="G68"/>
  <c r="G69" l="1"/>
  <c r="H69"/>
  <c r="H70" l="1"/>
  <c r="G70"/>
  <c r="G71" l="1"/>
  <c r="H71"/>
  <c r="H72" l="1"/>
  <c r="G72"/>
  <c r="G73" l="1"/>
  <c r="H73"/>
  <c r="H74" l="1"/>
  <c r="G74"/>
  <c r="G75" l="1"/>
  <c r="H75"/>
  <c r="G76" l="1"/>
  <c r="H76"/>
  <c r="G77" l="1"/>
  <c r="H77"/>
  <c r="G78" l="1"/>
  <c r="H78"/>
  <c r="G79" l="1"/>
  <c r="H79"/>
  <c r="G80" l="1"/>
  <c r="H80"/>
  <c r="G81" l="1"/>
  <c r="H81"/>
  <c r="G82" l="1"/>
  <c r="H82"/>
  <c r="G83" l="1"/>
  <c r="H83"/>
  <c r="G84" l="1"/>
  <c r="H84"/>
  <c r="G85" l="1"/>
  <c r="H85"/>
  <c r="G86" l="1"/>
  <c r="H86"/>
  <c r="G87" l="1"/>
  <c r="H87"/>
  <c r="G88" l="1"/>
  <c r="H88"/>
  <c r="G89" l="1"/>
  <c r="H89"/>
  <c r="G90" l="1"/>
  <c r="H90"/>
  <c r="G91" l="1"/>
  <c r="H91"/>
  <c r="G92" l="1"/>
  <c r="H92"/>
  <c r="G93" l="1"/>
  <c r="H93"/>
  <c r="G94" l="1"/>
  <c r="H94"/>
  <c r="G95" l="1"/>
  <c r="H95"/>
  <c r="G96" l="1"/>
  <c r="H96"/>
  <c r="G97" l="1"/>
  <c r="H97"/>
  <c r="G98" l="1"/>
  <c r="H98"/>
  <c r="G99" l="1"/>
  <c r="H99"/>
  <c r="G100" l="1"/>
  <c r="H100"/>
  <c r="G101" l="1"/>
  <c r="H101"/>
  <c r="G102" l="1"/>
  <c r="H102"/>
  <c r="G103" l="1"/>
  <c r="H103"/>
  <c r="G104" l="1"/>
  <c r="H104"/>
  <c r="G105" l="1"/>
  <c r="H105"/>
  <c r="G106" l="1"/>
  <c r="H106"/>
  <c r="G107" l="1"/>
  <c r="H107"/>
  <c r="G108" l="1"/>
  <c r="H108"/>
  <c r="H109" l="1"/>
  <c r="G109"/>
  <c r="H110" l="1"/>
  <c r="G110"/>
  <c r="H111" l="1"/>
  <c r="G111"/>
  <c r="H112" l="1"/>
  <c r="G112"/>
  <c r="H113" l="1"/>
  <c r="G113"/>
  <c r="G114" l="1"/>
  <c r="H114"/>
  <c r="G115" l="1"/>
  <c r="H115"/>
  <c r="G116" l="1"/>
  <c r="H116"/>
  <c r="G117" l="1"/>
  <c r="H117"/>
  <c r="H118" l="1"/>
  <c r="G118"/>
  <c r="G119" l="1"/>
  <c r="H119"/>
  <c r="H120" l="1"/>
  <c r="G120"/>
  <c r="G121" l="1"/>
  <c r="H121"/>
  <c r="H122" l="1"/>
  <c r="G122"/>
  <c r="G123" l="1"/>
  <c r="H123"/>
  <c r="H124" l="1"/>
  <c r="G124"/>
  <c r="G125" l="1"/>
  <c r="H125"/>
  <c r="H126" l="1"/>
  <c r="G126"/>
  <c r="G127" l="1"/>
  <c r="H127"/>
  <c r="H128" l="1"/>
  <c r="G128"/>
  <c r="G129" l="1"/>
  <c r="H129"/>
  <c r="H130" l="1"/>
  <c r="G130"/>
  <c r="G131" l="1"/>
  <c r="H131"/>
  <c r="H132" l="1"/>
  <c r="G132"/>
  <c r="G133" l="1"/>
  <c r="H133"/>
  <c r="H134" l="1"/>
  <c r="G134"/>
  <c r="G135" l="1"/>
  <c r="H135"/>
  <c r="H136" l="1"/>
  <c r="G136"/>
  <c r="G137" l="1"/>
  <c r="H137"/>
  <c r="H138" l="1"/>
  <c r="G138"/>
  <c r="G139" l="1"/>
  <c r="H139"/>
  <c r="H140" l="1"/>
  <c r="G140"/>
  <c r="G141" l="1"/>
  <c r="H141"/>
  <c r="H142" l="1"/>
  <c r="G142"/>
  <c r="G143" l="1"/>
  <c r="H143"/>
  <c r="H144" l="1"/>
  <c r="G144"/>
  <c r="G145" l="1"/>
  <c r="H145"/>
  <c r="H146" l="1"/>
  <c r="G146"/>
  <c r="G147" l="1"/>
  <c r="H147"/>
  <c r="H148" l="1"/>
  <c r="G148"/>
  <c r="G149" l="1"/>
  <c r="H149"/>
  <c r="G150" l="1"/>
  <c r="H150"/>
  <c r="G151" l="1"/>
  <c r="H151"/>
  <c r="G152" l="1"/>
  <c r="H152"/>
  <c r="H153" l="1"/>
  <c r="G153"/>
  <c r="H154" l="1"/>
  <c r="G154"/>
  <c r="H155" l="1"/>
  <c r="G155"/>
  <c r="H156" l="1"/>
  <c r="G156"/>
  <c r="H157" l="1"/>
  <c r="G157"/>
  <c r="H158" l="1"/>
  <c r="G158"/>
  <c r="H159" l="1"/>
  <c r="G159"/>
  <c r="H160" l="1"/>
  <c r="G160"/>
  <c r="H161" l="1"/>
  <c r="G161"/>
  <c r="H162" l="1"/>
  <c r="G162"/>
  <c r="H163" l="1"/>
  <c r="G163"/>
  <c r="H164" l="1"/>
  <c r="G164"/>
  <c r="H165" l="1"/>
  <c r="G165"/>
  <c r="H166" l="1"/>
  <c r="G166"/>
  <c r="H167" l="1"/>
  <c r="G167"/>
  <c r="H168" l="1"/>
  <c r="G168"/>
  <c r="H169" l="1"/>
  <c r="G169"/>
  <c r="H170" l="1"/>
  <c r="G170"/>
  <c r="H171" l="1"/>
  <c r="G171"/>
  <c r="H172" l="1"/>
  <c r="G172"/>
  <c r="H173" l="1"/>
  <c r="G173"/>
  <c r="H174" l="1"/>
  <c r="G174"/>
  <c r="H175" l="1"/>
  <c r="G175"/>
  <c r="H176" l="1"/>
  <c r="G176"/>
  <c r="H177" l="1"/>
  <c r="G177"/>
  <c r="H178" l="1"/>
  <c r="G178"/>
  <c r="G179" l="1"/>
  <c r="H179"/>
  <c r="H180" l="1"/>
  <c r="G180"/>
  <c r="G181" l="1"/>
  <c r="H181"/>
  <c r="H182" l="1"/>
  <c r="G182"/>
  <c r="G183" l="1"/>
  <c r="H183"/>
  <c r="H184" l="1"/>
  <c r="G184"/>
  <c r="G185" l="1"/>
  <c r="H185"/>
  <c r="H186" l="1"/>
  <c r="G186"/>
  <c r="G187" l="1"/>
  <c r="H187"/>
  <c r="H188" l="1"/>
  <c r="G188"/>
  <c r="G189" l="1"/>
  <c r="H189"/>
  <c r="H190" l="1"/>
  <c r="G190"/>
  <c r="G191" l="1"/>
  <c r="H191"/>
  <c r="H192" l="1"/>
  <c r="G192"/>
  <c r="G193" l="1"/>
  <c r="H193"/>
  <c r="H194" l="1"/>
  <c r="G194"/>
  <c r="G195" l="1"/>
  <c r="H195"/>
  <c r="H196" l="1"/>
  <c r="G196"/>
  <c r="G197" l="1"/>
  <c r="H197"/>
  <c r="H198" l="1"/>
  <c r="G198"/>
  <c r="G199" l="1"/>
  <c r="H199"/>
  <c r="H200" l="1"/>
  <c r="G200"/>
  <c r="G201" l="1"/>
  <c r="H201"/>
  <c r="H202" l="1"/>
  <c r="G202"/>
  <c r="G203" l="1"/>
  <c r="H203"/>
  <c r="H204" l="1"/>
  <c r="G204"/>
  <c r="G205" l="1"/>
  <c r="H205"/>
  <c r="H206" l="1"/>
  <c r="G206"/>
  <c r="G207" l="1"/>
  <c r="H207"/>
  <c r="H208" l="1"/>
  <c r="G208"/>
  <c r="G209" l="1"/>
  <c r="H209"/>
  <c r="H210" l="1"/>
  <c r="G210"/>
  <c r="G211" l="1"/>
  <c r="H211"/>
  <c r="H212" l="1"/>
  <c r="G212"/>
  <c r="G213" l="1"/>
  <c r="H213"/>
  <c r="H214" l="1"/>
  <c r="G214"/>
  <c r="G215" l="1"/>
  <c r="H215"/>
  <c r="H216" l="1"/>
  <c r="G216"/>
  <c r="G217" l="1"/>
  <c r="H217"/>
  <c r="H218" l="1"/>
  <c r="G218"/>
  <c r="G219" l="1"/>
  <c r="H219"/>
  <c r="H220" l="1"/>
  <c r="G220"/>
  <c r="G221" l="1"/>
  <c r="H221"/>
  <c r="H222" l="1"/>
  <c r="G222"/>
  <c r="G223" l="1"/>
  <c r="H223"/>
  <c r="H224" l="1"/>
  <c r="G224"/>
  <c r="G225" l="1"/>
  <c r="H225"/>
  <c r="H226" l="1"/>
  <c r="G226"/>
  <c r="G227" l="1"/>
  <c r="H227"/>
  <c r="H228" l="1"/>
  <c r="G228"/>
  <c r="G229" l="1"/>
  <c r="H229"/>
  <c r="H230" l="1"/>
  <c r="G230"/>
  <c r="G231" l="1"/>
  <c r="H231"/>
  <c r="H232" l="1"/>
  <c r="G232"/>
  <c r="H233" l="1"/>
  <c r="G233"/>
  <c r="H234" l="1"/>
  <c r="G234"/>
  <c r="H235" l="1"/>
  <c r="G235"/>
  <c r="H236" l="1"/>
  <c r="G236"/>
  <c r="H237" l="1"/>
  <c r="G237"/>
  <c r="H238" l="1"/>
  <c r="G238"/>
  <c r="H239" l="1"/>
  <c r="G239"/>
  <c r="H240" l="1"/>
  <c r="G240"/>
  <c r="H241" l="1"/>
  <c r="G241"/>
  <c r="H242" l="1"/>
  <c r="G242"/>
  <c r="H243" l="1"/>
  <c r="G243"/>
  <c r="H244" l="1"/>
  <c r="G244"/>
  <c r="H245" l="1"/>
  <c r="G245"/>
  <c r="G246" l="1"/>
  <c r="H246"/>
  <c r="H247" l="1"/>
  <c r="G247"/>
  <c r="G248" l="1"/>
  <c r="H248"/>
  <c r="H249" l="1"/>
  <c r="G249"/>
  <c r="G250" l="1"/>
  <c r="H250"/>
  <c r="H251" l="1"/>
  <c r="G251"/>
  <c r="G252" l="1"/>
  <c r="H252"/>
  <c r="H253" l="1"/>
  <c r="G253"/>
  <c r="G254" l="1"/>
  <c r="H254"/>
  <c r="H255" l="1"/>
  <c r="G255"/>
  <c r="G256" l="1"/>
  <c r="H256"/>
  <c r="H257" l="1"/>
  <c r="G257"/>
  <c r="H258" l="1"/>
  <c r="G258"/>
  <c r="H259" l="1"/>
  <c r="G259"/>
  <c r="H260" l="1"/>
  <c r="G260"/>
  <c r="H261" l="1"/>
  <c r="G261"/>
  <c r="H262" l="1"/>
  <c r="G262"/>
  <c r="H263" l="1"/>
  <c r="G263"/>
  <c r="H264" l="1"/>
  <c r="G264"/>
  <c r="H265" l="1"/>
  <c r="G265"/>
  <c r="H266" l="1"/>
  <c r="G266"/>
  <c r="H267" l="1"/>
  <c r="G267"/>
  <c r="H268" l="1"/>
  <c r="G268"/>
  <c r="H269" l="1"/>
  <c r="G269"/>
  <c r="H270" l="1"/>
  <c r="G270"/>
  <c r="H271" l="1"/>
  <c r="G271"/>
  <c r="H272" l="1"/>
  <c r="G272"/>
  <c r="H273" l="1"/>
  <c r="G273"/>
  <c r="H274" l="1"/>
  <c r="G274"/>
  <c r="H275" l="1"/>
  <c r="G275"/>
  <c r="H276" l="1"/>
  <c r="G276"/>
  <c r="H277" l="1"/>
  <c r="G277"/>
  <c r="H278" l="1"/>
  <c r="G278"/>
  <c r="H279" l="1"/>
  <c r="G279"/>
  <c r="H280" l="1"/>
  <c r="G280"/>
  <c r="H281" l="1"/>
  <c r="G281"/>
  <c r="H282" l="1"/>
  <c r="G282"/>
  <c r="H283" l="1"/>
  <c r="G283"/>
  <c r="H284" l="1"/>
  <c r="G284"/>
  <c r="H285" l="1"/>
  <c r="G285"/>
  <c r="G286" l="1"/>
  <c r="H286"/>
  <c r="H287" l="1"/>
  <c r="G287"/>
  <c r="G288" l="1"/>
  <c r="H288"/>
  <c r="H289" l="1"/>
  <c r="G289"/>
  <c r="G290" l="1"/>
  <c r="H290"/>
  <c r="H291" l="1"/>
  <c r="G291"/>
  <c r="G292" l="1"/>
  <c r="H292"/>
  <c r="H293" l="1"/>
  <c r="G293"/>
  <c r="G294" l="1"/>
  <c r="H294"/>
  <c r="H295" l="1"/>
  <c r="G295"/>
  <c r="G296" l="1"/>
  <c r="H296"/>
  <c r="H297" l="1"/>
  <c r="G297"/>
  <c r="G298" l="1"/>
  <c r="H298"/>
  <c r="H299" l="1"/>
  <c r="G299"/>
  <c r="G300" l="1"/>
  <c r="H300"/>
  <c r="H301" l="1"/>
  <c r="G301"/>
  <c r="G302" l="1"/>
  <c r="H302"/>
  <c r="H303" l="1"/>
  <c r="G303"/>
  <c r="G304" l="1"/>
  <c r="H304"/>
  <c r="H305" l="1"/>
  <c r="G305"/>
  <c r="G306" l="1"/>
  <c r="H306"/>
  <c r="H307" l="1"/>
  <c r="G307"/>
  <c r="G308" l="1"/>
  <c r="H308"/>
  <c r="H309" l="1"/>
  <c r="G309"/>
  <c r="G310" l="1"/>
  <c r="H310"/>
  <c r="G311" l="1"/>
  <c r="H311"/>
  <c r="G312" l="1"/>
  <c r="H312"/>
  <c r="G313" l="1"/>
  <c r="H313"/>
  <c r="G314" l="1"/>
  <c r="H314"/>
  <c r="G315" l="1"/>
  <c r="H315"/>
  <c r="G316" l="1"/>
  <c r="H316"/>
  <c r="G317" l="1"/>
  <c r="H317"/>
  <c r="G318" l="1"/>
  <c r="H318"/>
  <c r="G319" l="1"/>
  <c r="H319"/>
  <c r="G320" l="1"/>
  <c r="H320"/>
  <c r="G321" l="1"/>
  <c r="H321"/>
  <c r="G322" l="1"/>
  <c r="H322"/>
  <c r="G323" l="1"/>
  <c r="H323"/>
  <c r="G324" l="1"/>
  <c r="H324"/>
  <c r="G325" l="1"/>
  <c r="H325"/>
  <c r="G326" l="1"/>
  <c r="H326"/>
  <c r="G327" l="1"/>
  <c r="H327"/>
  <c r="G328" l="1"/>
  <c r="H328"/>
  <c r="G329" l="1"/>
  <c r="H329"/>
  <c r="G330" l="1"/>
  <c r="H330"/>
  <c r="G331" l="1"/>
  <c r="H331"/>
  <c r="G332" l="1"/>
  <c r="H332"/>
  <c r="G333" l="1"/>
  <c r="H333"/>
  <c r="G334" l="1"/>
  <c r="H334"/>
  <c r="G335" l="1"/>
  <c r="H335"/>
  <c r="G336" l="1"/>
  <c r="H336"/>
  <c r="G337" l="1"/>
  <c r="H337"/>
  <c r="G338" l="1"/>
  <c r="H338"/>
  <c r="G339" l="1"/>
  <c r="H339"/>
  <c r="G340" l="1"/>
  <c r="H340"/>
  <c r="G341" l="1"/>
  <c r="H341"/>
  <c r="G342" l="1"/>
  <c r="H342"/>
  <c r="G343" l="1"/>
  <c r="H343"/>
  <c r="G344" l="1"/>
  <c r="H344"/>
  <c r="G345" l="1"/>
  <c r="H345"/>
  <c r="G346" l="1"/>
  <c r="H346"/>
  <c r="G347" l="1"/>
  <c r="H347"/>
  <c r="G348" l="1"/>
  <c r="H348"/>
  <c r="G349" l="1"/>
  <c r="H349"/>
  <c r="G350" l="1"/>
  <c r="H350"/>
  <c r="G351" l="1"/>
  <c r="H351"/>
  <c r="G352" l="1"/>
  <c r="H352"/>
  <c r="G353" l="1"/>
  <c r="H353"/>
  <c r="G354" l="1"/>
  <c r="H354"/>
  <c r="G355" l="1"/>
  <c r="H355"/>
  <c r="G356" l="1"/>
  <c r="H356"/>
  <c r="G357" l="1"/>
  <c r="H357"/>
  <c r="G358" l="1"/>
  <c r="H358"/>
  <c r="G359" l="1"/>
  <c r="H359"/>
  <c r="G360" l="1"/>
  <c r="H360"/>
  <c r="G361" l="1"/>
  <c r="H361"/>
  <c r="G362" l="1"/>
  <c r="H362"/>
  <c r="G363" l="1"/>
  <c r="H363"/>
  <c r="G364" l="1"/>
  <c r="H364"/>
  <c r="G365" l="1"/>
  <c r="H365"/>
  <c r="G366" l="1"/>
  <c r="H366"/>
  <c r="G367" l="1"/>
  <c r="H367"/>
  <c r="G368" l="1"/>
  <c r="H368"/>
  <c r="G369" l="1"/>
  <c r="H369"/>
  <c r="G370" l="1"/>
  <c r="H370"/>
  <c r="G371" l="1"/>
  <c r="H371"/>
  <c r="H372" l="1"/>
  <c r="G372"/>
  <c r="G373" l="1"/>
  <c r="H373"/>
  <c r="H374" l="1"/>
  <c r="G374"/>
  <c r="G375" l="1"/>
  <c r="H375"/>
  <c r="H376" l="1"/>
  <c r="G376"/>
  <c r="G377" l="1"/>
  <c r="H377"/>
  <c r="H378" l="1"/>
  <c r="G378"/>
  <c r="G379" l="1"/>
  <c r="H379"/>
  <c r="H380" l="1"/>
  <c r="G380"/>
  <c r="G381" l="1"/>
  <c r="H381"/>
  <c r="H382" l="1"/>
  <c r="G382"/>
  <c r="G383" l="1"/>
  <c r="H383"/>
  <c r="H384" l="1"/>
  <c r="G384"/>
  <c r="G385" l="1"/>
  <c r="H385"/>
  <c r="H386" l="1"/>
  <c r="G386"/>
  <c r="G387" l="1"/>
  <c r="H387"/>
  <c r="H388" l="1"/>
  <c r="G388"/>
  <c r="G389" l="1"/>
  <c r="H389"/>
  <c r="H390" l="1"/>
  <c r="G390"/>
  <c r="G391" l="1"/>
  <c r="H391"/>
  <c r="H392" l="1"/>
  <c r="G392"/>
  <c r="G393" l="1"/>
  <c r="H393"/>
  <c r="H394" l="1"/>
  <c r="G394"/>
  <c r="G395" l="1"/>
  <c r="H395"/>
  <c r="H396" l="1"/>
  <c r="G396"/>
  <c r="G397" l="1"/>
  <c r="H397"/>
  <c r="H398" l="1"/>
  <c r="G398"/>
  <c r="G399" l="1"/>
  <c r="H399"/>
  <c r="H400" l="1"/>
  <c r="G400"/>
  <c r="G401" l="1"/>
  <c r="H401"/>
  <c r="H402" l="1"/>
  <c r="G402"/>
  <c r="H403" l="1"/>
  <c r="G403"/>
  <c r="H404" l="1"/>
  <c r="G404"/>
  <c r="H405" l="1"/>
  <c r="G405"/>
  <c r="H406" l="1"/>
  <c r="G406"/>
  <c r="H407" l="1"/>
  <c r="G407"/>
  <c r="H408" l="1"/>
  <c r="G408"/>
  <c r="H409" l="1"/>
  <c r="G409"/>
  <c r="H410" l="1"/>
  <c r="G410"/>
  <c r="H411" l="1"/>
  <c r="G411"/>
  <c r="H412" l="1"/>
  <c r="G412"/>
  <c r="H413" l="1"/>
  <c r="G413"/>
  <c r="H414" l="1"/>
  <c r="G414"/>
  <c r="H415" l="1"/>
  <c r="G415"/>
  <c r="H416" l="1"/>
  <c r="G416"/>
  <c r="G417" l="1"/>
  <c r="H417"/>
  <c r="H418" l="1"/>
  <c r="G418"/>
  <c r="G419" l="1"/>
  <c r="H419"/>
  <c r="G420" l="1"/>
  <c r="H420"/>
  <c r="G421" l="1"/>
  <c r="H421"/>
  <c r="G422" l="1"/>
  <c r="H422"/>
  <c r="G423" l="1"/>
  <c r="H423"/>
  <c r="G424" l="1"/>
  <c r="H424"/>
  <c r="G425" l="1"/>
  <c r="H425"/>
  <c r="G426" l="1"/>
  <c r="H426"/>
  <c r="J16" s="1"/>
  <c r="D10" i="3" s="1"/>
  <c r="G427" i="2" l="1"/>
  <c r="H427"/>
</calcChain>
</file>

<file path=xl/sharedStrings.xml><?xml version="1.0" encoding="utf-8"?>
<sst xmlns="http://schemas.openxmlformats.org/spreadsheetml/2006/main" count="38" uniqueCount="37">
  <si>
    <t>3-Year RISK SCORE:</t>
  </si>
  <si>
    <t>a1</t>
  </si>
  <si>
    <t>a2</t>
  </si>
  <si>
    <t>a</t>
  </si>
  <si>
    <t>da</t>
  </si>
  <si>
    <t>s</t>
  </si>
  <si>
    <t>.</t>
  </si>
  <si>
    <t>inc</t>
  </si>
  <si>
    <t>Coeff x</t>
  </si>
  <si>
    <t>x*beta</t>
  </si>
  <si>
    <t>Coeff dx</t>
  </si>
  <si>
    <t>dx*beta</t>
  </si>
  <si>
    <t>Sums:</t>
  </si>
  <si>
    <t>mxbeta</t>
  </si>
  <si>
    <t>mdxbeta</t>
  </si>
  <si>
    <t>exp(xbeta-mxbeta)</t>
  </si>
  <si>
    <t>exp(dxbeta-mdxbeta)</t>
  </si>
  <si>
    <t>s1</t>
  </si>
  <si>
    <t>s2</t>
  </si>
  <si>
    <t>Diabetes (0 or 1)</t>
  </si>
  <si>
    <t>IHD (0 or 1)</t>
  </si>
  <si>
    <t>PVD (0 or 1)</t>
  </si>
  <si>
    <t>Age (years) (18 to 80)</t>
  </si>
  <si>
    <t>Scr (2 to 21)</t>
  </si>
  <si>
    <t>AlkPhos (10 to 1000)</t>
  </si>
  <si>
    <t>Values</t>
  </si>
  <si>
    <r>
      <t>Risk Factors (</t>
    </r>
    <r>
      <rPr>
        <sz val="12"/>
        <color theme="9" tint="-0.249977111117893"/>
        <rFont val="Calibri"/>
        <family val="2"/>
      </rPr>
      <t>Ranges</t>
    </r>
    <r>
      <rPr>
        <sz val="12"/>
        <color theme="4" tint="-0.499984740745262"/>
        <rFont val="Calibri"/>
        <family val="2"/>
      </rPr>
      <t>)</t>
    </r>
  </si>
  <si>
    <r>
      <t>Diabetes (</t>
    </r>
    <r>
      <rPr>
        <sz val="11"/>
        <color theme="9" tint="-0.249977111117893"/>
        <rFont val="Calibri"/>
        <family val="2"/>
      </rPr>
      <t>0=absent, 1=present</t>
    </r>
    <r>
      <rPr>
        <sz val="11"/>
        <color theme="4" tint="-0.499984740745262"/>
        <rFont val="Calibri"/>
        <family val="2"/>
      </rPr>
      <t xml:space="preserve">): </t>
    </r>
  </si>
  <si>
    <r>
      <t>Ischemic Heart Disease (</t>
    </r>
    <r>
      <rPr>
        <sz val="11"/>
        <color theme="9" tint="-0.249977111117893"/>
        <rFont val="Calibri"/>
        <family val="2"/>
      </rPr>
      <t>0=absent, 1=present</t>
    </r>
    <r>
      <rPr>
        <sz val="11"/>
        <color theme="4" tint="-0.499984740745262"/>
        <rFont val="Calibri"/>
        <family val="2"/>
      </rPr>
      <t>):</t>
    </r>
  </si>
  <si>
    <r>
      <t>Peripheral Vascular Disease (</t>
    </r>
    <r>
      <rPr>
        <sz val="11"/>
        <color theme="9" tint="-0.249977111117893"/>
        <rFont val="Calibri"/>
        <family val="2"/>
      </rPr>
      <t>0=absent, 1=present</t>
    </r>
    <r>
      <rPr>
        <sz val="11"/>
        <color theme="4" tint="-0.499984740745262"/>
        <rFont val="Calibri"/>
        <family val="2"/>
      </rPr>
      <t>):</t>
    </r>
  </si>
  <si>
    <r>
      <t>*Serum Creatinine (</t>
    </r>
    <r>
      <rPr>
        <sz val="11"/>
        <color theme="9" tint="-0.249977111117893"/>
        <rFont val="Calibri"/>
        <family val="2"/>
      </rPr>
      <t>mg/dL 2-21</t>
    </r>
    <r>
      <rPr>
        <sz val="11"/>
        <color theme="4" tint="-0.499984740745262"/>
        <rFont val="Calibri"/>
        <family val="2"/>
      </rPr>
      <t>):</t>
    </r>
  </si>
  <si>
    <r>
      <t>**Serum Alkaline Phosphatase  (</t>
    </r>
    <r>
      <rPr>
        <sz val="11"/>
        <color theme="9" tint="-0.249977111117893"/>
        <rFont val="Calibri"/>
        <family val="2"/>
      </rPr>
      <t>IU/L 10-1000</t>
    </r>
    <r>
      <rPr>
        <sz val="11"/>
        <color theme="4" tint="-0.499984740745262"/>
        <rFont val="Calibri"/>
        <family val="2"/>
      </rPr>
      <t>):</t>
    </r>
  </si>
  <si>
    <t>SCD Risk Calculator</t>
  </si>
  <si>
    <r>
      <t>Age (</t>
    </r>
    <r>
      <rPr>
        <sz val="11"/>
        <color theme="9" tint="-0.249977111117893"/>
        <rFont val="Calibri"/>
        <family val="2"/>
      </rPr>
      <t>years</t>
    </r>
    <r>
      <rPr>
        <sz val="11"/>
        <color theme="4" tint="-0.499984740745262"/>
        <rFont val="Calibri"/>
        <family val="2"/>
      </rPr>
      <t xml:space="preserve"> </t>
    </r>
    <r>
      <rPr>
        <sz val="11"/>
        <color theme="9" tint="-0.249977111117893"/>
        <rFont val="Calibri"/>
        <family val="2"/>
      </rPr>
      <t>range 18-80</t>
    </r>
    <r>
      <rPr>
        <sz val="11"/>
        <color theme="4" tint="-0.499984740745262"/>
        <rFont val="Calibri"/>
        <family val="2"/>
      </rPr>
      <t>):</t>
    </r>
  </si>
  <si>
    <t>*  To covert serum creatinine from micromol/L to mg/dL, divide by 88.4.   </t>
  </si>
  <si>
    <t>**  To convert serum alkaline phosphatase from µkat/L to IU/L, divide by 0.0167.</t>
  </si>
  <si>
    <t xml:space="preserve">                       3-Year SCD Risk Score            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</si>
</sst>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rgb="FF002060"/>
      <name val="MS Sans Serif"/>
      <family val="2"/>
    </font>
    <font>
      <b/>
      <sz val="10"/>
      <color rgb="FFFF0000"/>
      <name val="MS Sans Serif"/>
      <family val="2"/>
    </font>
    <font>
      <sz val="13.5"/>
      <name val="MS Sans Serif"/>
      <family val="2"/>
    </font>
    <font>
      <sz val="12"/>
      <color theme="9" tint="-0.249977111117893"/>
      <name val="Calibri"/>
      <family val="2"/>
    </font>
    <font>
      <sz val="10"/>
      <name val="Calibri"/>
      <family val="2"/>
    </font>
    <font>
      <sz val="11"/>
      <color theme="9" tint="-0.249977111117893"/>
      <name val="Calibri"/>
      <family val="2"/>
    </font>
    <font>
      <sz val="11"/>
      <color theme="4" tint="-0.499984740745262"/>
      <name val="Calibri"/>
      <family val="2"/>
    </font>
    <font>
      <b/>
      <i/>
      <sz val="14"/>
      <color theme="8" tint="-0.499984740745262"/>
      <name val="Lucida Sans"/>
      <family val="2"/>
    </font>
    <font>
      <b/>
      <sz val="12"/>
      <color theme="8" tint="-0.499984740745262"/>
      <name val="Lucida Sans"/>
      <family val="2"/>
    </font>
    <font>
      <sz val="12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5F3F7"/>
        <bgColor indexed="64"/>
      </patternFill>
    </fill>
    <fill>
      <patternFill patternType="solid">
        <fgColor rgb="FFFEF4EC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double">
        <color theme="8" tint="-0.249977111117893"/>
      </bottom>
      <diagonal/>
    </border>
    <border>
      <left/>
      <right/>
      <top style="thin">
        <color theme="8" tint="-0.249977111117893"/>
      </top>
      <bottom style="double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double">
        <color theme="8" tint="-0.249977111117893"/>
      </bottom>
      <diagonal/>
    </border>
    <border>
      <left style="thin">
        <color theme="8" tint="-0.249977111117893"/>
      </left>
      <right/>
      <top/>
      <bottom style="double">
        <color theme="8" tint="-0.249977111117893"/>
      </bottom>
      <diagonal/>
    </border>
    <border>
      <left/>
      <right/>
      <top/>
      <bottom style="double">
        <color theme="8" tint="-0.249977111117893"/>
      </bottom>
      <diagonal/>
    </border>
    <border>
      <left/>
      <right style="thin">
        <color theme="8" tint="-0.249977111117893"/>
      </right>
      <top/>
      <bottom style="double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rgb="FFFAFAFA"/>
      </bottom>
      <diagonal/>
    </border>
    <border>
      <left/>
      <right/>
      <top style="thin">
        <color theme="8" tint="-0.249977111117893"/>
      </top>
      <bottom style="thin">
        <color rgb="FFFAFAFA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rgb="FFFAFAFA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thin">
        <color theme="0" tint="-4.9989318521683403E-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5" fillId="0" borderId="0" xfId="0" applyFont="1" applyProtection="1"/>
    <xf numFmtId="0" fontId="0" fillId="0" borderId="0" xfId="0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Fill="1" applyProtection="1"/>
    <xf numFmtId="0" fontId="2" fillId="0" borderId="0" xfId="0" applyFont="1" applyAlignment="1" applyProtection="1">
      <alignment horizontal="center"/>
    </xf>
    <xf numFmtId="0" fontId="2" fillId="0" borderId="0" xfId="0" quotePrefix="1" applyNumberFormat="1" applyFont="1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quotePrefix="1" applyNumberFormat="1" applyFont="1" applyProtection="1"/>
    <xf numFmtId="0" fontId="2" fillId="2" borderId="0" xfId="0" applyFont="1" applyFill="1" applyProtection="1"/>
    <xf numFmtId="164" fontId="1" fillId="2" borderId="0" xfId="0" applyNumberFormat="1" applyFont="1" applyFill="1" applyAlignment="1" applyProtection="1">
      <alignment horizontal="center"/>
    </xf>
    <xf numFmtId="0" fontId="13" fillId="6" borderId="0" xfId="0" applyFont="1" applyFill="1" applyBorder="1" applyAlignment="1" applyProtection="1">
      <alignment vertical="center" wrapText="1"/>
    </xf>
    <xf numFmtId="0" fontId="13" fillId="6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13" fillId="6" borderId="1" xfId="0" applyFont="1" applyFill="1" applyBorder="1" applyAlignment="1" applyProtection="1">
      <alignment vertical="center" wrapText="1"/>
    </xf>
    <xf numFmtId="0" fontId="7" fillId="3" borderId="0" xfId="0" applyFont="1" applyFill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9" fillId="3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Protection="1"/>
    <xf numFmtId="0" fontId="9" fillId="3" borderId="4" xfId="0" applyFont="1" applyFill="1" applyBorder="1" applyAlignment="1" applyProtection="1">
      <alignment horizontal="left" vertical="center"/>
    </xf>
    <xf numFmtId="164" fontId="15" fillId="7" borderId="7" xfId="0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vertical="center" wrapText="1"/>
    </xf>
    <xf numFmtId="0" fontId="13" fillId="6" borderId="2" xfId="0" applyFont="1" applyFill="1" applyBorder="1" applyAlignment="1" applyProtection="1">
      <alignment vertical="center" wrapText="1"/>
    </xf>
    <xf numFmtId="0" fontId="13" fillId="6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Protection="1"/>
    <xf numFmtId="0" fontId="14" fillId="7" borderId="6" xfId="0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/>
    </xf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0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8F8F8"/>
      <color rgb="FFFFFFFF"/>
      <color rgb="FFFAFAFA"/>
      <color rgb="FFFEF4EC"/>
      <color rgb="FFE5F3F7"/>
      <color rgb="FFF9F9F9"/>
      <color rgb="FFF5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2914650</xdr:colOff>
      <xdr:row>9</xdr:row>
      <xdr:rowOff>66675</xdr:rowOff>
    </xdr:from>
    <xdr:to>
      <xdr:col>3</xdr:col>
      <xdr:colOff>19050</xdr:colOff>
      <xdr:row>9</xdr:row>
      <xdr:rowOff>200025</xdr:rowOff>
    </xdr:to>
    <xdr:sp macro="" textlink="">
      <xdr:nvSpPr>
        <xdr:cNvPr id="1038" name="AutoShape 3"/>
        <xdr:cNvSpPr>
          <a:spLocks noChangeArrowheads="1"/>
        </xdr:cNvSpPr>
      </xdr:nvSpPr>
      <xdr:spPr bwMode="auto">
        <a:xfrm>
          <a:off x="6638925" y="2895600"/>
          <a:ext cx="323850" cy="133350"/>
        </a:xfrm>
        <a:prstGeom prst="rightArrow">
          <a:avLst>
            <a:gd name="adj1" fmla="val 50000"/>
            <a:gd name="adj2" fmla="val 57143"/>
          </a:avLst>
        </a:prstGeom>
        <a:ln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7"/>
  <sheetViews>
    <sheetView topLeftCell="XFD1" workbookViewId="0">
      <selection activeCell="D1" sqref="A1:XFD1048576"/>
    </sheetView>
  </sheetViews>
  <sheetFormatPr defaultColWidth="0" defaultRowHeight="12.75"/>
  <cols>
    <col min="1" max="2" width="9.140625" style="9" hidden="1" customWidth="1"/>
    <col min="3" max="3" width="12.5703125" style="2" hidden="1" customWidth="1"/>
    <col min="4" max="4" width="12.42578125" style="2" hidden="1" customWidth="1"/>
    <col min="5" max="8" width="9.140625" style="2" hidden="1" customWidth="1"/>
    <col min="9" max="9" width="3.140625" style="2" hidden="1" customWidth="1"/>
    <col min="10" max="10" width="19.5703125" style="2" hidden="1" customWidth="1"/>
    <col min="11" max="11" width="5" style="2" hidden="1" customWidth="1"/>
    <col min="12" max="12" width="9.140625" style="2" hidden="1" customWidth="1"/>
    <col min="13" max="14" width="8.5703125" style="2" hidden="1" customWidth="1"/>
    <col min="15" max="15" width="9.28515625" style="2" hidden="1" customWidth="1"/>
    <col min="16" max="16" width="9.140625" style="2" hidden="1" customWidth="1"/>
    <col min="17" max="17" width="18.42578125" style="2" hidden="1" customWidth="1"/>
    <col min="18" max="18" width="20.7109375" style="2" hidden="1" customWidth="1"/>
    <col min="19" max="16384" width="9.140625" style="2" hidden="1"/>
  </cols>
  <sheetData>
    <row r="1" spans="1:18">
      <c r="A1" s="9" t="s">
        <v>17</v>
      </c>
      <c r="B1" s="9" t="s">
        <v>18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1" t="s">
        <v>13</v>
      </c>
      <c r="R1" s="11" t="s">
        <v>14</v>
      </c>
    </row>
    <row r="2" spans="1:18">
      <c r="A2" s="9">
        <v>1</v>
      </c>
      <c r="B2" s="9">
        <v>1</v>
      </c>
      <c r="C2" s="2">
        <f>-LN(POWER(A2,$Q$5))</f>
        <v>0</v>
      </c>
      <c r="D2" s="2">
        <f>-LN(POWER(B2,$R$5))</f>
        <v>0</v>
      </c>
      <c r="E2" s="2">
        <f>C2+D2</f>
        <v>0</v>
      </c>
      <c r="F2" s="2" t="s">
        <v>6</v>
      </c>
      <c r="G2" s="2">
        <v>1</v>
      </c>
      <c r="H2" s="2" t="s">
        <v>6</v>
      </c>
      <c r="J2" s="12" t="s">
        <v>22</v>
      </c>
      <c r="K2" s="2">
        <f>'SCD Risk Calculator'!D4</f>
        <v>18</v>
      </c>
      <c r="L2" s="13">
        <f>IF(K2&gt;80,"ERROR - ENTER BETWEEN 18-80",IF(K2&lt;18,"ERROR - ENTER BETWEEN 18-80 ",K2))</f>
        <v>18</v>
      </c>
      <c r="M2" s="14">
        <v>1.925E-2</v>
      </c>
      <c r="N2" s="2">
        <f t="shared" ref="N2:N7" si="0">L2*M2</f>
        <v>0.34649999999999997</v>
      </c>
      <c r="O2" s="15">
        <v>3.3570000000000003E-2</v>
      </c>
      <c r="P2" s="2">
        <f t="shared" ref="P2:P7" si="1">L2*O2</f>
        <v>0.60426000000000002</v>
      </c>
      <c r="Q2" s="15">
        <v>0.45184999999999997</v>
      </c>
      <c r="R2" s="16">
        <v>1.2200800000000001</v>
      </c>
    </row>
    <row r="3" spans="1:18">
      <c r="A3" s="9">
        <v>1</v>
      </c>
      <c r="B3" s="9">
        <v>0.99953999999999998</v>
      </c>
      <c r="C3" s="2">
        <f>-LN(POWER(A3,$Q$5))</f>
        <v>0</v>
      </c>
      <c r="D3" s="2">
        <f>-LN(POWER(B3,$R$5))</f>
        <v>2.0754258210451106E-4</v>
      </c>
      <c r="E3" s="2">
        <f>C3+D3</f>
        <v>2.0754258210451106E-4</v>
      </c>
      <c r="F3" s="2">
        <f>E3-E2</f>
        <v>2.0754258210451106E-4</v>
      </c>
      <c r="G3" s="2">
        <f>INDEX(G2:G2,MATCH(9.99999999999999E+307,G2:G2))+(1-F3)*INDEX(G2:G2,MATCH(9.99999999999999E+307,G2:G2))-INDEX(G2:G2,MATCH(9.99999999999999E+307,G2:G2))</f>
        <v>0.99979245741789535</v>
      </c>
      <c r="H3" s="2">
        <f>G2*(C3-C2)</f>
        <v>0</v>
      </c>
      <c r="J3" s="12" t="s">
        <v>19</v>
      </c>
      <c r="K3" s="2">
        <f>'SCD Risk Calculator'!D5</f>
        <v>0</v>
      </c>
      <c r="L3" s="13">
        <f>IF(K3=0,K3,IF(K3=1,K3,IF(K3=""," ","ERROR - ENTER '0' OR ' 1 ' ")))</f>
        <v>0</v>
      </c>
      <c r="M3" s="15">
        <v>0.41926999999999998</v>
      </c>
      <c r="N3" s="2">
        <f t="shared" si="0"/>
        <v>0</v>
      </c>
      <c r="O3" s="15">
        <v>3.2100000000000002E-3</v>
      </c>
      <c r="P3" s="2">
        <f t="shared" si="1"/>
        <v>0</v>
      </c>
    </row>
    <row r="4" spans="1:18">
      <c r="A4" s="9">
        <v>1</v>
      </c>
      <c r="B4" s="9">
        <v>0.99907999999999997</v>
      </c>
      <c r="C4" s="2">
        <f t="shared" ref="C4:C67" si="2">-LN(POWER(A4,$Q$5))</f>
        <v>0</v>
      </c>
      <c r="D4" s="2">
        <f t="shared" ref="D4:D67" si="3">-LN(POWER(B4,$R$5))</f>
        <v>4.151806997197212E-4</v>
      </c>
      <c r="E4" s="2">
        <f t="shared" ref="E4:E67" si="4">C4+D4</f>
        <v>4.151806997197212E-4</v>
      </c>
      <c r="F4" s="2">
        <f t="shared" ref="F4:F67" si="5">E4-E3</f>
        <v>2.0763811761521014E-4</v>
      </c>
      <c r="G4" s="2">
        <f t="shared" ref="G4:G31" si="6">INDEX(G3:G3,MATCH(9.99999999999999E+307,G3:G3))+(1-F4)*INDEX(G3:G3,MATCH(9.99999999999999E+307,G3:G3))-INDEX(G3:G3,MATCH(9.99999999999999E+307,G3:G3))</f>
        <v>0.99958486239403133</v>
      </c>
      <c r="H4" s="2">
        <f t="shared" ref="H4:H67" si="7">G3*(C4-C3)</f>
        <v>0</v>
      </c>
      <c r="J4" s="12" t="s">
        <v>20</v>
      </c>
      <c r="K4" s="2">
        <f>'SCD Risk Calculator'!D6</f>
        <v>0</v>
      </c>
      <c r="L4" s="13">
        <f>IF(K4=0,K4,IF(K4=1,K4,IF(K4=""," ","ERROR - ENTER '0' OR ' 1 ' ")))</f>
        <v>0</v>
      </c>
      <c r="M4" s="15">
        <v>0.82065999999999995</v>
      </c>
      <c r="N4" s="2">
        <f t="shared" si="0"/>
        <v>0</v>
      </c>
      <c r="O4" s="15">
        <v>0.19986999999999999</v>
      </c>
      <c r="P4" s="2">
        <f t="shared" si="1"/>
        <v>0</v>
      </c>
      <c r="Q4" s="12" t="s">
        <v>15</v>
      </c>
      <c r="R4" s="12" t="s">
        <v>16</v>
      </c>
    </row>
    <row r="5" spans="1:18">
      <c r="A5" s="9">
        <v>0.99963000000000002</v>
      </c>
      <c r="B5" s="9">
        <v>0.99907999999999997</v>
      </c>
      <c r="C5" s="2">
        <f t="shared" si="2"/>
        <v>2.54616383538663E-4</v>
      </c>
      <c r="D5" s="2">
        <f t="shared" si="3"/>
        <v>4.151806997197212E-4</v>
      </c>
      <c r="E5" s="2">
        <f t="shared" si="4"/>
        <v>6.6979708325838421E-4</v>
      </c>
      <c r="F5" s="2">
        <f t="shared" si="5"/>
        <v>2.54616383538663E-4</v>
      </c>
      <c r="G5" s="2">
        <f t="shared" si="6"/>
        <v>0.99933035171132856</v>
      </c>
      <c r="H5" s="2">
        <f t="shared" si="7"/>
        <v>2.5451068270276037E-4</v>
      </c>
      <c r="J5" s="12" t="s">
        <v>21</v>
      </c>
      <c r="K5" s="2">
        <f>'SCD Risk Calculator'!D7</f>
        <v>0</v>
      </c>
      <c r="L5" s="13">
        <f>IF(K5=0,K5,IF(K5=1,K5,IF(K5=""," ","ERROR - ENTER '0' OR ' 1 ' ")))</f>
        <v>0</v>
      </c>
      <c r="M5" s="15">
        <v>0.48532999999999998</v>
      </c>
      <c r="N5" s="2">
        <f t="shared" si="0"/>
        <v>0</v>
      </c>
      <c r="O5" s="15">
        <v>0.27744999999999997</v>
      </c>
      <c r="P5" s="2">
        <f t="shared" si="1"/>
        <v>0</v>
      </c>
      <c r="Q5" s="2">
        <f>EXP(N12-Q2)</f>
        <v>0.68802507189839024</v>
      </c>
      <c r="R5" s="2">
        <f>EXP(P12-R2)</f>
        <v>0.45107574706551923</v>
      </c>
    </row>
    <row r="6" spans="1:18">
      <c r="A6" s="9">
        <v>0.99963000000000002</v>
      </c>
      <c r="B6" s="9">
        <v>0.99861999999999995</v>
      </c>
      <c r="C6" s="2">
        <f t="shared" si="2"/>
        <v>2.54616383538663E-4</v>
      </c>
      <c r="D6" s="2">
        <f t="shared" si="3"/>
        <v>6.2291444083940938E-4</v>
      </c>
      <c r="E6" s="2">
        <f t="shared" si="4"/>
        <v>8.7753082437807238E-4</v>
      </c>
      <c r="F6" s="2">
        <f t="shared" si="5"/>
        <v>2.0773374111968817E-4</v>
      </c>
      <c r="G6" s="2">
        <f t="shared" si="6"/>
        <v>0.99912275707875309</v>
      </c>
      <c r="H6" s="2">
        <f t="shared" si="7"/>
        <v>0</v>
      </c>
      <c r="J6" s="12" t="s">
        <v>23</v>
      </c>
      <c r="K6" s="2">
        <f>'SCD Risk Calculator'!D8</f>
        <v>2</v>
      </c>
      <c r="L6" s="13">
        <f>IF(K6&gt;21,"ERROR - ENTER BETWEEN 2-21",IF(K6&lt;2,"ERROR - ENTER BETWEEN 2-21 ",K6))</f>
        <v>2</v>
      </c>
      <c r="M6" s="15">
        <v>-0.14409</v>
      </c>
      <c r="N6" s="2">
        <f t="shared" si="0"/>
        <v>-0.28817999999999999</v>
      </c>
      <c r="O6" s="15">
        <v>-9.6299999999999997E-2</v>
      </c>
      <c r="P6" s="2">
        <f t="shared" si="1"/>
        <v>-0.19259999999999999</v>
      </c>
    </row>
    <row r="7" spans="1:18">
      <c r="A7" s="9">
        <v>0.99963000000000002</v>
      </c>
      <c r="B7" s="9">
        <v>0.99814999999999998</v>
      </c>
      <c r="C7" s="2">
        <f t="shared" si="2"/>
        <v>2.54616383538663E-4</v>
      </c>
      <c r="D7" s="2">
        <f t="shared" si="3"/>
        <v>8.3526298878045164E-4</v>
      </c>
      <c r="E7" s="2">
        <f t="shared" si="4"/>
        <v>1.0898793723191145E-3</v>
      </c>
      <c r="F7" s="2">
        <f t="shared" si="5"/>
        <v>2.1234854794104216E-4</v>
      </c>
      <c r="G7" s="2">
        <f t="shared" si="6"/>
        <v>0.99891059481207267</v>
      </c>
      <c r="H7" s="2">
        <f t="shared" si="7"/>
        <v>0</v>
      </c>
      <c r="J7" s="12" t="s">
        <v>24</v>
      </c>
      <c r="K7" s="2">
        <f>'SCD Risk Calculator'!D9</f>
        <v>10</v>
      </c>
      <c r="L7" s="13">
        <f>IF(K7&gt;1000,"ERROR - ENTER BETWEEN 10-1000",IF(K7&lt;10,"ERROR - ENTER BETWEEN 10-1000 ",K7))</f>
        <v>10</v>
      </c>
      <c r="M7" s="15">
        <v>1.9599999999999999E-3</v>
      </c>
      <c r="N7" s="2">
        <f t="shared" si="0"/>
        <v>1.9599999999999999E-2</v>
      </c>
      <c r="O7" s="15">
        <v>1.23E-3</v>
      </c>
      <c r="P7" s="2">
        <f t="shared" si="1"/>
        <v>1.23E-2</v>
      </c>
    </row>
    <row r="8" spans="1:18">
      <c r="A8" s="9">
        <v>0.99963000000000002</v>
      </c>
      <c r="B8" s="9">
        <v>0.99768999999999997</v>
      </c>
      <c r="C8" s="2">
        <f t="shared" si="2"/>
        <v>2.54616383538663E-4</v>
      </c>
      <c r="D8" s="2">
        <f t="shared" si="3"/>
        <v>1.0431903249639501E-3</v>
      </c>
      <c r="E8" s="2">
        <f t="shared" si="4"/>
        <v>1.2978067085026132E-3</v>
      </c>
      <c r="F8" s="2">
        <f t="shared" si="5"/>
        <v>2.0792733618349869E-4</v>
      </c>
      <c r="G8" s="2">
        <f t="shared" si="6"/>
        <v>0.99870289399300805</v>
      </c>
      <c r="H8" s="2">
        <f t="shared" si="7"/>
        <v>0</v>
      </c>
      <c r="J8" s="12"/>
      <c r="K8" s="12"/>
    </row>
    <row r="9" spans="1:18">
      <c r="A9" s="9">
        <v>0.99926000000000004</v>
      </c>
      <c r="B9" s="9">
        <v>0.99768999999999997</v>
      </c>
      <c r="C9" s="2">
        <f t="shared" si="2"/>
        <v>5.0932702745584214E-4</v>
      </c>
      <c r="D9" s="2">
        <f t="shared" si="3"/>
        <v>1.0431903249639501E-3</v>
      </c>
      <c r="E9" s="2">
        <f t="shared" si="4"/>
        <v>1.5525173524197924E-3</v>
      </c>
      <c r="F9" s="2">
        <f t="shared" si="5"/>
        <v>2.5471064391717913E-4</v>
      </c>
      <c r="G9" s="2">
        <f t="shared" si="6"/>
        <v>0.99844851373579702</v>
      </c>
      <c r="H9" s="2">
        <f t="shared" si="7"/>
        <v>2.5438025721090938E-4</v>
      </c>
      <c r="J9" s="12"/>
      <c r="K9" s="12"/>
    </row>
    <row r="10" spans="1:18">
      <c r="A10" s="9">
        <v>0.99888999999999994</v>
      </c>
      <c r="B10" s="9">
        <v>0.99768999999999997</v>
      </c>
      <c r="C10" s="2">
        <f t="shared" si="2"/>
        <v>7.6413200156894912E-4</v>
      </c>
      <c r="D10" s="2">
        <f t="shared" si="3"/>
        <v>1.0431903249639501E-3</v>
      </c>
      <c r="E10" s="2">
        <f t="shared" si="4"/>
        <v>1.8073223265328993E-3</v>
      </c>
      <c r="F10" s="2">
        <f t="shared" si="5"/>
        <v>2.5480497411310699E-4</v>
      </c>
      <c r="G10" s="2">
        <f t="shared" si="6"/>
        <v>0.99819410408810127</v>
      </c>
      <c r="H10" s="2">
        <f t="shared" si="7"/>
        <v>2.544096476957199E-4</v>
      </c>
    </row>
    <row r="11" spans="1:18">
      <c r="A11" s="9">
        <v>0.99888999999999994</v>
      </c>
      <c r="B11" s="9">
        <v>0.99722999999999995</v>
      </c>
      <c r="C11" s="2">
        <f t="shared" si="2"/>
        <v>7.6413200156894912E-4</v>
      </c>
      <c r="D11" s="2">
        <f t="shared" si="3"/>
        <v>1.2512135512864047E-3</v>
      </c>
      <c r="E11" s="2">
        <f t="shared" si="4"/>
        <v>2.0153455528553539E-3</v>
      </c>
      <c r="F11" s="2">
        <f t="shared" si="5"/>
        <v>2.0802322632245459E-4</v>
      </c>
      <c r="G11" s="2">
        <f t="shared" si="6"/>
        <v>0.9979864565300729</v>
      </c>
      <c r="H11" s="2">
        <f t="shared" si="7"/>
        <v>0</v>
      </c>
    </row>
    <row r="12" spans="1:18">
      <c r="A12" s="9">
        <v>0.99851000000000001</v>
      </c>
      <c r="B12" s="9">
        <v>0.99722999999999995</v>
      </c>
      <c r="C12" s="2">
        <f t="shared" si="2"/>
        <v>1.025921858859099E-3</v>
      </c>
      <c r="D12" s="2">
        <f t="shared" si="3"/>
        <v>1.2512135512864047E-3</v>
      </c>
      <c r="E12" s="2">
        <f t="shared" si="4"/>
        <v>2.2771354101455039E-3</v>
      </c>
      <c r="F12" s="2">
        <f t="shared" si="5"/>
        <v>2.6178985729015001E-4</v>
      </c>
      <c r="G12" s="2">
        <f t="shared" si="6"/>
        <v>0.99772519379804026</v>
      </c>
      <c r="H12" s="2">
        <f t="shared" si="7"/>
        <v>2.6126273203251019E-4</v>
      </c>
      <c r="M12" s="12" t="s">
        <v>12</v>
      </c>
      <c r="N12" s="2">
        <f>SUM(N2:N7)</f>
        <v>7.7919999999999989E-2</v>
      </c>
      <c r="P12" s="2">
        <f>SUM(P2:P7)</f>
        <v>0.42396</v>
      </c>
    </row>
    <row r="13" spans="1:18">
      <c r="A13" s="9">
        <v>0.99851000000000001</v>
      </c>
      <c r="B13" s="9">
        <v>0.99675999999999998</v>
      </c>
      <c r="C13" s="2">
        <f t="shared" si="2"/>
        <v>1.025921858859099E-3</v>
      </c>
      <c r="D13" s="2">
        <f t="shared" si="3"/>
        <v>1.4638581533627153E-3</v>
      </c>
      <c r="E13" s="2">
        <f t="shared" si="4"/>
        <v>2.4897800122218143E-3</v>
      </c>
      <c r="F13" s="2">
        <f t="shared" si="5"/>
        <v>2.1264460207631036E-4</v>
      </c>
      <c r="G13" s="2">
        <f t="shared" si="6"/>
        <v>0.99751303292122362</v>
      </c>
      <c r="H13" s="2">
        <f t="shared" si="7"/>
        <v>0</v>
      </c>
    </row>
    <row r="14" spans="1:18">
      <c r="A14" s="9">
        <v>0.99851000000000001</v>
      </c>
      <c r="B14" s="9">
        <v>0.99629999999999996</v>
      </c>
      <c r="C14" s="2">
        <f t="shared" si="2"/>
        <v>1.025921858859099E-3</v>
      </c>
      <c r="D14" s="2">
        <f t="shared" si="3"/>
        <v>1.6720755149418488E-3</v>
      </c>
      <c r="E14" s="2">
        <f t="shared" si="4"/>
        <v>2.6979973738009478E-3</v>
      </c>
      <c r="F14" s="2">
        <f t="shared" si="5"/>
        <v>2.0821736157913351E-4</v>
      </c>
      <c r="G14" s="2">
        <f t="shared" si="6"/>
        <v>0.997305333389368</v>
      </c>
      <c r="H14" s="2">
        <f t="shared" si="7"/>
        <v>0</v>
      </c>
    </row>
    <row r="15" spans="1:18">
      <c r="A15" s="9">
        <v>0.99851000000000001</v>
      </c>
      <c r="B15" s="9">
        <v>0.99536999999999998</v>
      </c>
      <c r="C15" s="2">
        <f t="shared" si="2"/>
        <v>1.025921858859099E-3</v>
      </c>
      <c r="D15" s="2">
        <f t="shared" si="3"/>
        <v>2.093330517286488E-3</v>
      </c>
      <c r="E15" s="2">
        <f t="shared" si="4"/>
        <v>3.1192523761455872E-3</v>
      </c>
      <c r="F15" s="2">
        <f t="shared" si="5"/>
        <v>4.2125500234463939E-4</v>
      </c>
      <c r="G15" s="2">
        <f t="shared" si="6"/>
        <v>0.99688521352881265</v>
      </c>
      <c r="H15" s="2">
        <f t="shared" si="7"/>
        <v>0</v>
      </c>
      <c r="J15" s="17" t="s">
        <v>0</v>
      </c>
      <c r="K15" s="17"/>
    </row>
    <row r="16" spans="1:18">
      <c r="A16" s="9">
        <v>0.99814000000000003</v>
      </c>
      <c r="B16" s="9">
        <v>0.99536999999999998</v>
      </c>
      <c r="C16" s="2">
        <f t="shared" si="2"/>
        <v>1.2809182573428471E-3</v>
      </c>
      <c r="D16" s="2">
        <f t="shared" si="3"/>
        <v>2.093330517286488E-3</v>
      </c>
      <c r="E16" s="2">
        <f t="shared" si="4"/>
        <v>3.3742487746293353E-3</v>
      </c>
      <c r="F16" s="2">
        <f t="shared" si="5"/>
        <v>2.5499639848374812E-4</v>
      </c>
      <c r="G16" s="2">
        <f t="shared" si="6"/>
        <v>0.99663101138966104</v>
      </c>
      <c r="H16" s="2">
        <f t="shared" si="7"/>
        <v>2.5420213915154947E-4</v>
      </c>
      <c r="J16" s="18">
        <f>SUM(H1:H426)</f>
        <v>4.7571000917833679E-2</v>
      </c>
      <c r="K16" s="18"/>
    </row>
    <row r="17" spans="1:8">
      <c r="A17" s="9">
        <v>0.99775999999999998</v>
      </c>
      <c r="B17" s="9">
        <v>0.99490999999999996</v>
      </c>
      <c r="C17" s="2">
        <f t="shared" si="2"/>
        <v>1.542904860359491E-3</v>
      </c>
      <c r="D17" s="2">
        <f t="shared" si="3"/>
        <v>2.3018387144695439E-3</v>
      </c>
      <c r="E17" s="2">
        <f t="shared" si="4"/>
        <v>3.8447435748290349E-3</v>
      </c>
      <c r="F17" s="2">
        <f t="shared" si="5"/>
        <v>4.7049480019969959E-4</v>
      </c>
      <c r="G17" s="2">
        <f t="shared" si="6"/>
        <v>0.99616210168108443</v>
      </c>
      <c r="H17" s="2">
        <f t="shared" si="7"/>
        <v>2.611039731350194E-4</v>
      </c>
    </row>
    <row r="18" spans="1:8">
      <c r="A18" s="9">
        <v>0.99739</v>
      </c>
      <c r="B18" s="9">
        <v>0.99490999999999996</v>
      </c>
      <c r="C18" s="2">
        <f t="shared" si="2"/>
        <v>1.7980929710487022E-3</v>
      </c>
      <c r="D18" s="2">
        <f t="shared" si="3"/>
        <v>2.3018387144695439E-3</v>
      </c>
      <c r="E18" s="2">
        <f t="shared" si="4"/>
        <v>4.0999316855182457E-3</v>
      </c>
      <c r="F18" s="2">
        <f t="shared" si="5"/>
        <v>2.5518811068921078E-4</v>
      </c>
      <c r="G18" s="2">
        <f t="shared" si="6"/>
        <v>0.99590789295641624</v>
      </c>
      <c r="H18" s="2">
        <f t="shared" si="7"/>
        <v>2.5420872466818984E-4</v>
      </c>
    </row>
    <row r="19" spans="1:8">
      <c r="A19" s="9">
        <v>0.99739</v>
      </c>
      <c r="B19" s="9">
        <v>0.99443999999999999</v>
      </c>
      <c r="C19" s="2">
        <f t="shared" si="2"/>
        <v>1.7980929710487022E-3</v>
      </c>
      <c r="D19" s="2">
        <f t="shared" si="3"/>
        <v>2.5149792931162657E-3</v>
      </c>
      <c r="E19" s="2">
        <f t="shared" si="4"/>
        <v>4.3130722641649679E-3</v>
      </c>
      <c r="F19" s="2">
        <f t="shared" si="5"/>
        <v>2.1314057864672224E-4</v>
      </c>
      <c r="G19" s="2">
        <f t="shared" si="6"/>
        <v>0.99569562457183269</v>
      </c>
      <c r="H19" s="2">
        <f t="shared" si="7"/>
        <v>0</v>
      </c>
    </row>
    <row r="20" spans="1:8">
      <c r="A20" s="9">
        <v>0.99739</v>
      </c>
      <c r="B20" s="9">
        <v>0.99350000000000005</v>
      </c>
      <c r="C20" s="2">
        <f t="shared" si="2"/>
        <v>1.7980929710487022E-3</v>
      </c>
      <c r="D20" s="2">
        <f t="shared" si="3"/>
        <v>2.9415628256603105E-3</v>
      </c>
      <c r="E20" s="2">
        <f t="shared" si="4"/>
        <v>4.7396557967090127E-3</v>
      </c>
      <c r="F20" s="2">
        <f t="shared" si="5"/>
        <v>4.265835325440448E-4</v>
      </c>
      <c r="G20" s="2">
        <f t="shared" si="6"/>
        <v>0.9952708772149641</v>
      </c>
      <c r="H20" s="2">
        <f t="shared" si="7"/>
        <v>0</v>
      </c>
    </row>
    <row r="21" spans="1:8">
      <c r="A21" s="9">
        <v>0.99739</v>
      </c>
      <c r="B21" s="9">
        <v>0.99304000000000003</v>
      </c>
      <c r="C21" s="2">
        <f t="shared" si="2"/>
        <v>1.7980929710487022E-3</v>
      </c>
      <c r="D21" s="2">
        <f t="shared" si="3"/>
        <v>3.1504635750625189E-3</v>
      </c>
      <c r="E21" s="2">
        <f t="shared" si="4"/>
        <v>4.9485565461112211E-3</v>
      </c>
      <c r="F21" s="2">
        <f t="shared" si="5"/>
        <v>2.089007494022084E-4</v>
      </c>
      <c r="G21" s="2">
        <f t="shared" si="6"/>
        <v>0.99506296438285591</v>
      </c>
      <c r="H21" s="2">
        <f t="shared" si="7"/>
        <v>0</v>
      </c>
    </row>
    <row r="22" spans="1:8">
      <c r="A22" s="9">
        <v>0.99739</v>
      </c>
      <c r="B22" s="9">
        <v>0.99256999999999995</v>
      </c>
      <c r="C22" s="2">
        <f t="shared" si="2"/>
        <v>1.7980929710487022E-3</v>
      </c>
      <c r="D22" s="2">
        <f t="shared" si="3"/>
        <v>3.3640056151210303E-3</v>
      </c>
      <c r="E22" s="2">
        <f t="shared" si="4"/>
        <v>5.1620985861697329E-3</v>
      </c>
      <c r="F22" s="2">
        <f t="shared" si="5"/>
        <v>2.1354204005851179E-4</v>
      </c>
      <c r="G22" s="2">
        <f t="shared" si="6"/>
        <v>0.99485047660745507</v>
      </c>
      <c r="H22" s="2">
        <f t="shared" si="7"/>
        <v>0</v>
      </c>
    </row>
    <row r="23" spans="1:8">
      <c r="A23" s="9">
        <v>0.99700999999999995</v>
      </c>
      <c r="B23" s="9">
        <v>0.99256999999999995</v>
      </c>
      <c r="C23" s="2">
        <f t="shared" si="2"/>
        <v>2.0602766157390888E-3</v>
      </c>
      <c r="D23" s="2">
        <f t="shared" si="3"/>
        <v>3.3640056151210303E-3</v>
      </c>
      <c r="E23" s="2">
        <f t="shared" si="4"/>
        <v>5.4242822308601191E-3</v>
      </c>
      <c r="F23" s="2">
        <f t="shared" si="5"/>
        <v>2.6218364469038618E-4</v>
      </c>
      <c r="G23" s="2">
        <f t="shared" si="6"/>
        <v>0.99458964308357611</v>
      </c>
      <c r="H23" s="2">
        <f t="shared" si="7"/>
        <v>2.6083352387891077E-4</v>
      </c>
    </row>
    <row r="24" spans="1:8">
      <c r="A24" s="9">
        <v>0.99700999999999995</v>
      </c>
      <c r="B24" s="9">
        <v>0.99209999999999998</v>
      </c>
      <c r="C24" s="2">
        <f t="shared" si="2"/>
        <v>2.0602766157390888E-3</v>
      </c>
      <c r="D24" s="2">
        <f t="shared" si="3"/>
        <v>3.5776487951801848E-3</v>
      </c>
      <c r="E24" s="2">
        <f t="shared" si="4"/>
        <v>5.6379254109192737E-3</v>
      </c>
      <c r="F24" s="2">
        <f t="shared" si="5"/>
        <v>2.1364318005915456E-4</v>
      </c>
      <c r="G24" s="2">
        <f t="shared" si="6"/>
        <v>0.99437715578937391</v>
      </c>
      <c r="H24" s="2">
        <f t="shared" si="7"/>
        <v>0</v>
      </c>
    </row>
    <row r="25" spans="1:8">
      <c r="A25" s="9">
        <v>0.99700999999999995</v>
      </c>
      <c r="B25" s="9">
        <v>0.99163000000000001</v>
      </c>
      <c r="C25" s="2">
        <f t="shared" si="2"/>
        <v>2.0602766157390888E-3</v>
      </c>
      <c r="D25" s="2">
        <f t="shared" si="3"/>
        <v>3.7913932110912839E-3</v>
      </c>
      <c r="E25" s="2">
        <f t="shared" si="4"/>
        <v>5.8516698268303727E-3</v>
      </c>
      <c r="F25" s="2">
        <f t="shared" si="5"/>
        <v>2.1374441591109905E-4</v>
      </c>
      <c r="G25" s="2">
        <f t="shared" si="6"/>
        <v>0.99416461322501437</v>
      </c>
      <c r="H25" s="2">
        <f t="shared" si="7"/>
        <v>0</v>
      </c>
    </row>
    <row r="26" spans="1:8">
      <c r="A26" s="9">
        <v>0.99700999999999995</v>
      </c>
      <c r="B26" s="9">
        <v>0.99116000000000004</v>
      </c>
      <c r="C26" s="2">
        <f t="shared" si="2"/>
        <v>2.0602766157390888E-3</v>
      </c>
      <c r="D26" s="2">
        <f t="shared" si="3"/>
        <v>4.0052389588421814E-3</v>
      </c>
      <c r="E26" s="2">
        <f t="shared" si="4"/>
        <v>6.0655155745812702E-3</v>
      </c>
      <c r="F26" s="2">
        <f t="shared" si="5"/>
        <v>2.1384574775089749E-4</v>
      </c>
      <c r="G26" s="2">
        <f t="shared" si="6"/>
        <v>0.99395201534991173</v>
      </c>
      <c r="H26" s="2">
        <f t="shared" si="7"/>
        <v>0</v>
      </c>
    </row>
    <row r="27" spans="1:8">
      <c r="A27" s="9">
        <v>0.99700999999999995</v>
      </c>
      <c r="B27" s="9">
        <v>0.99068999999999996</v>
      </c>
      <c r="C27" s="2">
        <f t="shared" si="2"/>
        <v>2.0602766157390888E-3</v>
      </c>
      <c r="D27" s="2">
        <f t="shared" si="3"/>
        <v>4.2191861345571274E-3</v>
      </c>
      <c r="E27" s="2">
        <f t="shared" si="4"/>
        <v>6.2794627502962162E-3</v>
      </c>
      <c r="F27" s="2">
        <f t="shared" si="5"/>
        <v>2.1394717571494599E-4</v>
      </c>
      <c r="G27" s="2">
        <f t="shared" si="6"/>
        <v>0.99373936212343139</v>
      </c>
      <c r="H27" s="2">
        <f t="shared" si="7"/>
        <v>0</v>
      </c>
    </row>
    <row r="28" spans="1:8">
      <c r="A28" s="9">
        <v>0.99700999999999995</v>
      </c>
      <c r="B28" s="9">
        <v>0.99021999999999999</v>
      </c>
      <c r="C28" s="2">
        <f t="shared" si="2"/>
        <v>2.0602766157390888E-3</v>
      </c>
      <c r="D28" s="2">
        <f t="shared" si="3"/>
        <v>4.4332348344970542E-3</v>
      </c>
      <c r="E28" s="2">
        <f t="shared" si="4"/>
        <v>6.4935114502361431E-3</v>
      </c>
      <c r="F28" s="2">
        <f t="shared" si="5"/>
        <v>2.1404869993992687E-4</v>
      </c>
      <c r="G28" s="2">
        <f t="shared" si="6"/>
        <v>0.99352665350488989</v>
      </c>
      <c r="H28" s="2">
        <f t="shared" si="7"/>
        <v>0</v>
      </c>
    </row>
    <row r="29" spans="1:8">
      <c r="A29" s="9">
        <v>0.99700999999999995</v>
      </c>
      <c r="B29" s="9">
        <v>0.98975000000000002</v>
      </c>
      <c r="C29" s="2">
        <f t="shared" si="2"/>
        <v>2.0602766157390888E-3</v>
      </c>
      <c r="D29" s="2">
        <f t="shared" si="3"/>
        <v>4.6473851550603122E-3</v>
      </c>
      <c r="E29" s="2">
        <f t="shared" si="4"/>
        <v>6.707661770799401E-3</v>
      </c>
      <c r="F29" s="2">
        <f t="shared" si="5"/>
        <v>2.1415032056325799E-4</v>
      </c>
      <c r="G29" s="2">
        <f t="shared" si="6"/>
        <v>0.99331388945355359</v>
      </c>
      <c r="H29" s="2">
        <f t="shared" si="7"/>
        <v>0</v>
      </c>
    </row>
    <row r="30" spans="1:8">
      <c r="A30" s="9">
        <v>0.99700999999999995</v>
      </c>
      <c r="B30" s="9">
        <v>0.98880000000000001</v>
      </c>
      <c r="C30" s="2">
        <f t="shared" si="2"/>
        <v>2.0602766157390888E-3</v>
      </c>
      <c r="D30" s="2">
        <f t="shared" si="3"/>
        <v>5.0805528714620027E-3</v>
      </c>
      <c r="E30" s="2">
        <f t="shared" si="4"/>
        <v>7.1408294872010915E-3</v>
      </c>
      <c r="F30" s="2">
        <f t="shared" si="5"/>
        <v>4.331677164016905E-4</v>
      </c>
      <c r="G30" s="2">
        <f t="shared" si="6"/>
        <v>0.99288361794438895</v>
      </c>
      <c r="H30" s="2">
        <f t="shared" si="7"/>
        <v>0</v>
      </c>
    </row>
    <row r="31" spans="1:8">
      <c r="A31" s="9">
        <v>0.99700999999999995</v>
      </c>
      <c r="B31" s="9">
        <v>0.98833000000000004</v>
      </c>
      <c r="C31" s="2">
        <f t="shared" si="2"/>
        <v>2.0602766157390888E-3</v>
      </c>
      <c r="D31" s="2">
        <f t="shared" si="3"/>
        <v>5.2950108030236529E-3</v>
      </c>
      <c r="E31" s="2">
        <f t="shared" si="4"/>
        <v>7.3552874187627418E-3</v>
      </c>
      <c r="F31" s="2">
        <f t="shared" si="5"/>
        <v>2.1445793156165023E-4</v>
      </c>
      <c r="G31" s="2">
        <f t="shared" si="6"/>
        <v>0.99267068617740328</v>
      </c>
      <c r="H31" s="2">
        <f t="shared" si="7"/>
        <v>0</v>
      </c>
    </row>
    <row r="32" spans="1:8">
      <c r="A32" s="9">
        <v>0.99585999999999997</v>
      </c>
      <c r="B32" s="9">
        <v>0.98833000000000004</v>
      </c>
      <c r="C32" s="2">
        <f t="shared" si="2"/>
        <v>2.8543363592328577E-3</v>
      </c>
      <c r="D32" s="2">
        <f t="shared" si="3"/>
        <v>5.2950108030236529E-3</v>
      </c>
      <c r="E32" s="2">
        <f t="shared" si="4"/>
        <v>8.1493471622565115E-3</v>
      </c>
      <c r="F32" s="2">
        <f t="shared" si="5"/>
        <v>7.9405974349376976E-4</v>
      </c>
      <c r="G32" s="2">
        <f t="shared" ref="G32:G67" si="8">INDEX(G31:G31,MATCH(9.99999999999999E+307,G31:G31))+(1-F32)*INDEX(G31:G31,MATCH(9.99999999999999E+307,G31:G31))-INDEX(G31:G31,MATCH(9.99999999999999E+307,G31:G31))</f>
        <v>0.99188244634696332</v>
      </c>
      <c r="H32" s="2">
        <f t="shared" si="7"/>
        <v>7.8823983043981244E-4</v>
      </c>
    </row>
    <row r="33" spans="1:8">
      <c r="A33" s="9">
        <v>0.99585999999999997</v>
      </c>
      <c r="B33" s="9">
        <v>0.98785000000000001</v>
      </c>
      <c r="C33" s="2">
        <f t="shared" si="2"/>
        <v>2.8543363592328577E-3</v>
      </c>
      <c r="D33" s="2">
        <f t="shared" si="3"/>
        <v>5.5141369583833789E-3</v>
      </c>
      <c r="E33" s="2">
        <f t="shared" si="4"/>
        <v>8.3684733176162367E-3</v>
      </c>
      <c r="F33" s="2">
        <f t="shared" si="5"/>
        <v>2.1912615535972513E-4</v>
      </c>
      <c r="G33" s="2">
        <f t="shared" si="8"/>
        <v>0.99166509895992672</v>
      </c>
      <c r="H33" s="2">
        <f t="shared" si="7"/>
        <v>0</v>
      </c>
    </row>
    <row r="34" spans="1:8">
      <c r="A34" s="9">
        <v>0.99585999999999997</v>
      </c>
      <c r="B34" s="9">
        <v>0.98738000000000004</v>
      </c>
      <c r="C34" s="2">
        <f t="shared" si="2"/>
        <v>2.8543363592328577E-3</v>
      </c>
      <c r="D34" s="2">
        <f t="shared" si="3"/>
        <v>5.728801179888731E-3</v>
      </c>
      <c r="E34" s="2">
        <f t="shared" si="4"/>
        <v>8.5831375391215887E-3</v>
      </c>
      <c r="F34" s="2">
        <f t="shared" si="5"/>
        <v>2.1466422150535208E-4</v>
      </c>
      <c r="G34" s="2">
        <f t="shared" si="8"/>
        <v>0.99145222394346444</v>
      </c>
      <c r="H34" s="2">
        <f t="shared" si="7"/>
        <v>0</v>
      </c>
    </row>
    <row r="35" spans="1:8">
      <c r="A35" s="9">
        <v>0.99585999999999997</v>
      </c>
      <c r="B35" s="9">
        <v>0.9869</v>
      </c>
      <c r="C35" s="2">
        <f t="shared" si="2"/>
        <v>2.8543363592328577E-3</v>
      </c>
      <c r="D35" s="2">
        <f t="shared" si="3"/>
        <v>5.9481382170441452E-3</v>
      </c>
      <c r="E35" s="2">
        <f t="shared" si="4"/>
        <v>8.8024745762770029E-3</v>
      </c>
      <c r="F35" s="2">
        <f t="shared" si="5"/>
        <v>2.1933703715541417E-4</v>
      </c>
      <c r="G35" s="2">
        <f t="shared" si="8"/>
        <v>0.99123476175018355</v>
      </c>
      <c r="H35" s="2">
        <f t="shared" si="7"/>
        <v>0</v>
      </c>
    </row>
    <row r="36" spans="1:8">
      <c r="A36" s="9">
        <v>0.99546999999999997</v>
      </c>
      <c r="B36" s="9">
        <v>0.9869</v>
      </c>
      <c r="C36" s="2">
        <f t="shared" si="2"/>
        <v>3.1238344147747339E-3</v>
      </c>
      <c r="D36" s="2">
        <f t="shared" si="3"/>
        <v>5.9481382170441452E-3</v>
      </c>
      <c r="E36" s="2">
        <f t="shared" si="4"/>
        <v>9.0719726318188795E-3</v>
      </c>
      <c r="F36" s="2">
        <f t="shared" si="5"/>
        <v>2.6949805554187661E-4</v>
      </c>
      <c r="G36" s="2">
        <f t="shared" si="8"/>
        <v>0.99096762590930632</v>
      </c>
      <c r="H36" s="2">
        <f t="shared" si="7"/>
        <v>2.6713584087718938E-4</v>
      </c>
    </row>
    <row r="37" spans="1:8">
      <c r="A37" s="9">
        <v>0.99546999999999997</v>
      </c>
      <c r="B37" s="9">
        <v>0.98643000000000003</v>
      </c>
      <c r="C37" s="2">
        <f t="shared" si="2"/>
        <v>3.1238344147747339E-3</v>
      </c>
      <c r="D37" s="2">
        <f t="shared" si="3"/>
        <v>6.1630091257412339E-3</v>
      </c>
      <c r="E37" s="2">
        <f t="shared" si="4"/>
        <v>9.2868435405159683E-3</v>
      </c>
      <c r="F37" s="2">
        <f t="shared" si="5"/>
        <v>2.1487090869708875E-4</v>
      </c>
      <c r="G37" s="2">
        <f t="shared" si="8"/>
        <v>0.99075469579503772</v>
      </c>
      <c r="H37" s="2">
        <f t="shared" si="7"/>
        <v>0</v>
      </c>
    </row>
    <row r="38" spans="1:8">
      <c r="A38" s="9">
        <v>0.99546999999999997</v>
      </c>
      <c r="B38" s="9">
        <v>0.98594999999999999</v>
      </c>
      <c r="C38" s="2">
        <f t="shared" si="2"/>
        <v>3.1238344147747339E-3</v>
      </c>
      <c r="D38" s="2">
        <f t="shared" si="3"/>
        <v>6.3825574509785883E-3</v>
      </c>
      <c r="E38" s="2">
        <f t="shared" si="4"/>
        <v>9.5063918657533227E-3</v>
      </c>
      <c r="F38" s="2">
        <f t="shared" si="5"/>
        <v>2.1954832523735437E-4</v>
      </c>
      <c r="G38" s="2">
        <f t="shared" si="8"/>
        <v>0.99053717726085488</v>
      </c>
      <c r="H38" s="2">
        <f t="shared" si="7"/>
        <v>0</v>
      </c>
    </row>
    <row r="39" spans="1:8">
      <c r="A39" s="9">
        <v>0.99546999999999997</v>
      </c>
      <c r="B39" s="9">
        <v>0.98548000000000002</v>
      </c>
      <c r="C39" s="2">
        <f t="shared" si="2"/>
        <v>3.1238344147747339E-3</v>
      </c>
      <c r="D39" s="2">
        <f t="shared" si="3"/>
        <v>6.5976354452643455E-3</v>
      </c>
      <c r="E39" s="2">
        <f t="shared" si="4"/>
        <v>9.7214698600390798E-3</v>
      </c>
      <c r="F39" s="2">
        <f t="shared" si="5"/>
        <v>2.1507799428575718E-4</v>
      </c>
      <c r="G39" s="2">
        <f t="shared" si="8"/>
        <v>0.99032413451150414</v>
      </c>
      <c r="H39" s="2">
        <f t="shared" si="7"/>
        <v>0</v>
      </c>
    </row>
    <row r="40" spans="1:8">
      <c r="A40" s="9">
        <v>0.99507999999999996</v>
      </c>
      <c r="B40" s="9">
        <v>0.98548000000000002</v>
      </c>
      <c r="C40" s="2">
        <f t="shared" si="2"/>
        <v>3.3934380735362868E-3</v>
      </c>
      <c r="D40" s="2">
        <f t="shared" si="3"/>
        <v>6.5976354452643455E-3</v>
      </c>
      <c r="E40" s="2">
        <f t="shared" si="4"/>
        <v>9.9910735188006323E-3</v>
      </c>
      <c r="F40" s="2">
        <f t="shared" si="5"/>
        <v>2.6960365876155246E-4</v>
      </c>
      <c r="G40" s="2">
        <f t="shared" si="8"/>
        <v>0.99005713950148011</v>
      </c>
      <c r="H40" s="2">
        <f t="shared" si="7"/>
        <v>2.6699501002416977E-4</v>
      </c>
    </row>
    <row r="41" spans="1:8">
      <c r="A41" s="9">
        <v>0.99507999999999996</v>
      </c>
      <c r="B41" s="9">
        <v>0.98499999999999999</v>
      </c>
      <c r="C41" s="2">
        <f t="shared" si="2"/>
        <v>3.3934380735362868E-3</v>
      </c>
      <c r="D41" s="2">
        <f t="shared" si="3"/>
        <v>6.8173954660452098E-3</v>
      </c>
      <c r="E41" s="2">
        <f t="shared" si="4"/>
        <v>1.0210833539581497E-2</v>
      </c>
      <c r="F41" s="2">
        <f t="shared" si="5"/>
        <v>2.1976002078086428E-4</v>
      </c>
      <c r="G41" s="2">
        <f t="shared" si="8"/>
        <v>0.98983956452392907</v>
      </c>
      <c r="H41" s="2">
        <f t="shared" si="7"/>
        <v>0</v>
      </c>
    </row>
    <row r="42" spans="1:8">
      <c r="A42" s="9">
        <v>0.99507999999999996</v>
      </c>
      <c r="B42" s="9">
        <v>0.98404000000000003</v>
      </c>
      <c r="C42" s="2">
        <f t="shared" si="2"/>
        <v>3.3934380735362868E-3</v>
      </c>
      <c r="D42" s="2">
        <f t="shared" si="3"/>
        <v>7.2572369639262481E-3</v>
      </c>
      <c r="E42" s="2">
        <f t="shared" si="4"/>
        <v>1.0650675037462535E-2</v>
      </c>
      <c r="F42" s="2">
        <f t="shared" si="5"/>
        <v>4.3984149788103832E-4</v>
      </c>
      <c r="G42" s="2">
        <f t="shared" si="8"/>
        <v>0.98940419200720697</v>
      </c>
      <c r="H42" s="2">
        <f t="shared" si="7"/>
        <v>0</v>
      </c>
    </row>
    <row r="43" spans="1:8">
      <c r="A43" s="9">
        <v>0.99468999999999996</v>
      </c>
      <c r="B43" s="9">
        <v>0.98355999999999999</v>
      </c>
      <c r="C43" s="2">
        <f t="shared" si="2"/>
        <v>3.6631474183113195E-3</v>
      </c>
      <c r="D43" s="2">
        <f t="shared" si="3"/>
        <v>7.4773186501293394E-3</v>
      </c>
      <c r="E43" s="2">
        <f t="shared" si="4"/>
        <v>1.1140466068440659E-2</v>
      </c>
      <c r="F43" s="2">
        <f t="shared" si="5"/>
        <v>4.8979103097812442E-4</v>
      </c>
      <c r="G43" s="2">
        <f t="shared" si="8"/>
        <v>0.98891959070794977</v>
      </c>
      <c r="H43" s="2">
        <f t="shared" si="7"/>
        <v>2.6685155634393438E-4</v>
      </c>
    </row>
    <row r="44" spans="1:8">
      <c r="A44" s="9">
        <v>0.99468999999999996</v>
      </c>
      <c r="B44" s="9">
        <v>0.98309000000000002</v>
      </c>
      <c r="C44" s="2">
        <f t="shared" si="2"/>
        <v>3.6631474183113195E-3</v>
      </c>
      <c r="D44" s="2">
        <f t="shared" si="3"/>
        <v>7.6929193977528293E-3</v>
      </c>
      <c r="E44" s="2">
        <f t="shared" si="4"/>
        <v>1.1356066816064148E-2</v>
      </c>
      <c r="F44" s="2">
        <f t="shared" si="5"/>
        <v>2.1560074762348898E-4</v>
      </c>
      <c r="G44" s="2">
        <f t="shared" si="8"/>
        <v>0.98870637890485358</v>
      </c>
      <c r="H44" s="2">
        <f t="shared" si="7"/>
        <v>0</v>
      </c>
    </row>
    <row r="45" spans="1:8">
      <c r="A45" s="9">
        <v>0.99429999999999996</v>
      </c>
      <c r="B45" s="9">
        <v>0.98260999999999998</v>
      </c>
      <c r="C45" s="2">
        <f t="shared" si="2"/>
        <v>3.9329625319912739E-3</v>
      </c>
      <c r="D45" s="2">
        <f t="shared" si="3"/>
        <v>7.913213809814669E-3</v>
      </c>
      <c r="E45" s="2">
        <f t="shared" si="4"/>
        <v>1.1846176341805943E-2</v>
      </c>
      <c r="F45" s="2">
        <f t="shared" si="5"/>
        <v>4.9010952574179457E-4</v>
      </c>
      <c r="G45" s="2">
        <f t="shared" si="8"/>
        <v>0.98822180449039076</v>
      </c>
      <c r="H45" s="2">
        <f t="shared" si="7"/>
        <v>2.6676792402030916E-4</v>
      </c>
    </row>
    <row r="46" spans="1:8">
      <c r="A46" s="9">
        <v>0.99429999999999996</v>
      </c>
      <c r="B46" s="9">
        <v>0.98212999999999995</v>
      </c>
      <c r="C46" s="2">
        <f t="shared" si="2"/>
        <v>3.9329625319912739E-3</v>
      </c>
      <c r="D46" s="2">
        <f t="shared" si="3"/>
        <v>8.1336158608739367E-3</v>
      </c>
      <c r="E46" s="2">
        <f t="shared" si="4"/>
        <v>1.2066578392865211E-2</v>
      </c>
      <c r="F46" s="2">
        <f t="shared" si="5"/>
        <v>2.2040205105926768E-4</v>
      </c>
      <c r="G46" s="2">
        <f t="shared" si="8"/>
        <v>0.98800399837777975</v>
      </c>
      <c r="H46" s="2">
        <f t="shared" si="7"/>
        <v>0</v>
      </c>
    </row>
    <row r="47" spans="1:8">
      <c r="A47" s="9">
        <v>0.99390999999999996</v>
      </c>
      <c r="B47" s="9">
        <v>0.98212999999999995</v>
      </c>
      <c r="C47" s="2">
        <f t="shared" si="2"/>
        <v>4.2028834975652504E-3</v>
      </c>
      <c r="D47" s="2">
        <f t="shared" si="3"/>
        <v>8.1336158608739367E-3</v>
      </c>
      <c r="E47" s="2">
        <f t="shared" si="4"/>
        <v>1.2336499358439187E-2</v>
      </c>
      <c r="F47" s="2">
        <f t="shared" si="5"/>
        <v>2.6992096557397656E-4</v>
      </c>
      <c r="G47" s="2">
        <f t="shared" si="8"/>
        <v>0.98773731538454679</v>
      </c>
      <c r="H47" s="2">
        <f t="shared" si="7"/>
        <v>2.6668299323307989E-4</v>
      </c>
    </row>
    <row r="48" spans="1:8">
      <c r="A48" s="9">
        <v>0.99351</v>
      </c>
      <c r="B48" s="9">
        <v>0.98116999999999999</v>
      </c>
      <c r="C48" s="2">
        <f t="shared" si="2"/>
        <v>4.4798355585039746E-3</v>
      </c>
      <c r="D48" s="2">
        <f t="shared" si="3"/>
        <v>8.5747433010967562E-3</v>
      </c>
      <c r="E48" s="2">
        <f t="shared" si="4"/>
        <v>1.3054578859600732E-2</v>
      </c>
      <c r="F48" s="2">
        <f t="shared" si="5"/>
        <v>7.180795011615445E-4</v>
      </c>
      <c r="G48" s="2">
        <f t="shared" si="8"/>
        <v>0.98702804146583678</v>
      </c>
      <c r="H48" s="2">
        <f t="shared" si="7"/>
        <v>2.7355588516183281E-4</v>
      </c>
    </row>
    <row r="49" spans="1:8">
      <c r="A49" s="9">
        <v>0.99351</v>
      </c>
      <c r="B49" s="9">
        <v>0.98021000000000003</v>
      </c>
      <c r="C49" s="2">
        <f t="shared" si="2"/>
        <v>4.4798355585039746E-3</v>
      </c>
      <c r="D49" s="2">
        <f t="shared" si="3"/>
        <v>9.0163025621908862E-3</v>
      </c>
      <c r="E49" s="2">
        <f t="shared" si="4"/>
        <v>1.3496138120694862E-2</v>
      </c>
      <c r="F49" s="2">
        <f t="shared" si="5"/>
        <v>4.4155926109413005E-4</v>
      </c>
      <c r="G49" s="2">
        <f t="shared" si="8"/>
        <v>0.98659221009316789</v>
      </c>
      <c r="H49" s="2">
        <f t="shared" si="7"/>
        <v>0</v>
      </c>
    </row>
    <row r="50" spans="1:8">
      <c r="A50" s="9">
        <v>0.99351</v>
      </c>
      <c r="B50" s="9">
        <v>0.97972000000000004</v>
      </c>
      <c r="C50" s="2">
        <f t="shared" si="2"/>
        <v>4.4798355585039746E-3</v>
      </c>
      <c r="D50" s="2">
        <f t="shared" si="3"/>
        <v>9.2418484956346518E-3</v>
      </c>
      <c r="E50" s="2">
        <f t="shared" si="4"/>
        <v>1.3721684054138625E-2</v>
      </c>
      <c r="F50" s="2">
        <f t="shared" si="5"/>
        <v>2.2554593344376386E-4</v>
      </c>
      <c r="G50" s="2">
        <f t="shared" si="8"/>
        <v>0.98636968823221394</v>
      </c>
      <c r="H50" s="2">
        <f t="shared" si="7"/>
        <v>0</v>
      </c>
    </row>
    <row r="51" spans="1:8">
      <c r="A51" s="9">
        <v>0.99312</v>
      </c>
      <c r="B51" s="9">
        <v>0.97972000000000004</v>
      </c>
      <c r="C51" s="2">
        <f t="shared" si="2"/>
        <v>4.7499711967328804E-3</v>
      </c>
      <c r="D51" s="2">
        <f t="shared" si="3"/>
        <v>9.2418484956346518E-3</v>
      </c>
      <c r="E51" s="2">
        <f t="shared" si="4"/>
        <v>1.3991819692367532E-2</v>
      </c>
      <c r="F51" s="2">
        <f t="shared" si="5"/>
        <v>2.701356382289067E-4</v>
      </c>
      <c r="G51" s="2">
        <f t="shared" si="8"/>
        <v>0.9861032346269536</v>
      </c>
      <c r="H51" s="2">
        <f t="shared" si="7"/>
        <v>2.6645360526025597E-4</v>
      </c>
    </row>
    <row r="52" spans="1:8">
      <c r="A52" s="9">
        <v>0.99312</v>
      </c>
      <c r="B52" s="9">
        <v>0.97924</v>
      </c>
      <c r="C52" s="2">
        <f t="shared" si="2"/>
        <v>4.7499711967328804E-3</v>
      </c>
      <c r="D52" s="2">
        <f t="shared" si="3"/>
        <v>9.4629008529309045E-3</v>
      </c>
      <c r="E52" s="2">
        <f t="shared" si="4"/>
        <v>1.4212872049663785E-2</v>
      </c>
      <c r="F52" s="2">
        <f t="shared" si="5"/>
        <v>2.2105235729625271E-4</v>
      </c>
      <c r="G52" s="2">
        <f t="shared" si="8"/>
        <v>0.98588525418240169</v>
      </c>
      <c r="H52" s="2">
        <f t="shared" si="7"/>
        <v>0</v>
      </c>
    </row>
    <row r="53" spans="1:8">
      <c r="A53" s="9">
        <v>0.99312</v>
      </c>
      <c r="B53" s="9">
        <v>0.97875999999999996</v>
      </c>
      <c r="C53" s="2">
        <f t="shared" si="2"/>
        <v>4.7499711967328804E-3</v>
      </c>
      <c r="D53" s="2">
        <f t="shared" si="3"/>
        <v>9.6840615913668954E-3</v>
      </c>
      <c r="E53" s="2">
        <f t="shared" si="4"/>
        <v>1.4434032788099776E-2</v>
      </c>
      <c r="F53" s="2">
        <f t="shared" si="5"/>
        <v>2.2116073843599093E-4</v>
      </c>
      <c r="G53" s="2">
        <f t="shared" si="8"/>
        <v>0.98566721507157351</v>
      </c>
      <c r="H53" s="2">
        <f t="shared" si="7"/>
        <v>0</v>
      </c>
    </row>
    <row r="54" spans="1:8">
      <c r="A54" s="9">
        <v>0.99272000000000005</v>
      </c>
      <c r="B54" s="9">
        <v>0.97875999999999996</v>
      </c>
      <c r="C54" s="2">
        <f t="shared" si="2"/>
        <v>5.027143609899476E-3</v>
      </c>
      <c r="D54" s="2">
        <f t="shared" si="3"/>
        <v>9.6840615913668954E-3</v>
      </c>
      <c r="E54" s="2">
        <f t="shared" si="4"/>
        <v>1.4711205201266371E-2</v>
      </c>
      <c r="F54" s="2">
        <f t="shared" si="5"/>
        <v>2.7717241316659556E-4</v>
      </c>
      <c r="G54" s="2">
        <f t="shared" si="8"/>
        <v>0.98539401531099302</v>
      </c>
      <c r="H54" s="2">
        <f t="shared" si="7"/>
        <v>2.7319976058058577E-4</v>
      </c>
    </row>
    <row r="55" spans="1:8">
      <c r="A55" s="9">
        <v>0.99272000000000005</v>
      </c>
      <c r="B55" s="9">
        <v>0.97779000000000005</v>
      </c>
      <c r="C55" s="2">
        <f t="shared" si="2"/>
        <v>5.027143609899476E-3</v>
      </c>
      <c r="D55" s="2">
        <f t="shared" si="3"/>
        <v>1.0131321830564676E-2</v>
      </c>
      <c r="E55" s="2">
        <f t="shared" si="4"/>
        <v>1.5158465440464152E-2</v>
      </c>
      <c r="F55" s="2">
        <f t="shared" si="5"/>
        <v>4.4726023919778105E-4</v>
      </c>
      <c r="G55" s="2">
        <f t="shared" si="8"/>
        <v>0.98495328774800095</v>
      </c>
      <c r="H55" s="2">
        <f t="shared" si="7"/>
        <v>0</v>
      </c>
    </row>
    <row r="56" spans="1:8">
      <c r="A56" s="9">
        <v>0.99272000000000005</v>
      </c>
      <c r="B56" s="9">
        <v>0.97731000000000001</v>
      </c>
      <c r="C56" s="2">
        <f t="shared" si="2"/>
        <v>5.027143609899476E-3</v>
      </c>
      <c r="D56" s="2">
        <f t="shared" si="3"/>
        <v>1.0352810616756428E-2</v>
      </c>
      <c r="E56" s="2">
        <f t="shared" si="4"/>
        <v>1.5379954226655904E-2</v>
      </c>
      <c r="F56" s="2">
        <f t="shared" si="5"/>
        <v>2.2148878619175118E-4</v>
      </c>
      <c r="G56" s="2">
        <f t="shared" si="8"/>
        <v>0.98473513163984205</v>
      </c>
      <c r="H56" s="2">
        <f t="shared" si="7"/>
        <v>0</v>
      </c>
    </row>
    <row r="57" spans="1:8">
      <c r="A57" s="9">
        <v>0.99272000000000005</v>
      </c>
      <c r="B57" s="9">
        <v>0.97682000000000002</v>
      </c>
      <c r="C57" s="2">
        <f t="shared" si="2"/>
        <v>5.027143609899476E-3</v>
      </c>
      <c r="D57" s="2">
        <f t="shared" si="3"/>
        <v>1.0579025986966768E-2</v>
      </c>
      <c r="E57" s="2">
        <f t="shared" si="4"/>
        <v>1.5606169596866244E-2</v>
      </c>
      <c r="F57" s="2">
        <f t="shared" si="5"/>
        <v>2.2621537021033991E-4</v>
      </c>
      <c r="G57" s="2">
        <f t="shared" si="8"/>
        <v>0.98451236941747911</v>
      </c>
      <c r="H57" s="2">
        <f t="shared" si="7"/>
        <v>0</v>
      </c>
    </row>
    <row r="58" spans="1:8">
      <c r="A58" s="9">
        <v>0.99272000000000005</v>
      </c>
      <c r="B58" s="9">
        <v>0.97633999999999999</v>
      </c>
      <c r="C58" s="2">
        <f t="shared" si="2"/>
        <v>5.027143609899476E-3</v>
      </c>
      <c r="D58" s="2">
        <f t="shared" si="3"/>
        <v>1.0800734769606577E-2</v>
      </c>
      <c r="E58" s="2">
        <f t="shared" si="4"/>
        <v>1.5827878379506055E-2</v>
      </c>
      <c r="F58" s="2">
        <f t="shared" si="5"/>
        <v>2.2170878263981161E-4</v>
      </c>
      <c r="G58" s="2">
        <f t="shared" si="8"/>
        <v>0.98429409437856186</v>
      </c>
      <c r="H58" s="2">
        <f t="shared" si="7"/>
        <v>0</v>
      </c>
    </row>
    <row r="59" spans="1:8">
      <c r="A59" s="9">
        <v>0.99272000000000005</v>
      </c>
      <c r="B59" s="9">
        <v>0.97585</v>
      </c>
      <c r="C59" s="2">
        <f t="shared" si="2"/>
        <v>5.027143609899476E-3</v>
      </c>
      <c r="D59" s="2">
        <f t="shared" si="3"/>
        <v>1.1027174942646814E-2</v>
      </c>
      <c r="E59" s="2">
        <f t="shared" si="4"/>
        <v>1.6054318552546291E-2</v>
      </c>
      <c r="F59" s="2">
        <f t="shared" si="5"/>
        <v>2.2644017304023628E-4</v>
      </c>
      <c r="G59" s="2">
        <f t="shared" si="8"/>
        <v>0.98407121065350833</v>
      </c>
      <c r="H59" s="2">
        <f t="shared" si="7"/>
        <v>0</v>
      </c>
    </row>
    <row r="60" spans="1:8">
      <c r="A60" s="9">
        <v>0.99231999999999998</v>
      </c>
      <c r="B60" s="9">
        <v>0.97585</v>
      </c>
      <c r="C60" s="2">
        <f t="shared" si="2"/>
        <v>5.3044277275841323E-3</v>
      </c>
      <c r="D60" s="2">
        <f t="shared" si="3"/>
        <v>1.1027174942646814E-2</v>
      </c>
      <c r="E60" s="2">
        <f t="shared" si="4"/>
        <v>1.6331602670230948E-2</v>
      </c>
      <c r="F60" s="2">
        <f t="shared" si="5"/>
        <v>2.7728411768465633E-4</v>
      </c>
      <c r="G60" s="2">
        <f t="shared" si="8"/>
        <v>0.98379834333612348</v>
      </c>
      <c r="H60" s="2">
        <f t="shared" si="7"/>
        <v>2.7286731738492963E-4</v>
      </c>
    </row>
    <row r="61" spans="1:8">
      <c r="A61" s="9">
        <v>0.99231999999999998</v>
      </c>
      <c r="B61" s="9">
        <v>0.97536999999999996</v>
      </c>
      <c r="C61" s="2">
        <f t="shared" si="2"/>
        <v>5.3044277275841323E-3</v>
      </c>
      <c r="D61" s="2">
        <f t="shared" si="3"/>
        <v>1.1249104159197531E-2</v>
      </c>
      <c r="E61" s="2">
        <f t="shared" si="4"/>
        <v>1.6553531886781665E-2</v>
      </c>
      <c r="F61" s="2">
        <f t="shared" si="5"/>
        <v>2.2192921655071751E-4</v>
      </c>
      <c r="G61" s="2">
        <f t="shared" si="8"/>
        <v>0.98358000974054294</v>
      </c>
      <c r="H61" s="2">
        <f t="shared" si="7"/>
        <v>0</v>
      </c>
    </row>
    <row r="62" spans="1:8">
      <c r="A62" s="9">
        <v>0.99192000000000002</v>
      </c>
      <c r="B62" s="9">
        <v>0.97536999999999996</v>
      </c>
      <c r="C62" s="2">
        <f t="shared" si="2"/>
        <v>5.5818236398601116E-3</v>
      </c>
      <c r="D62" s="2">
        <f t="shared" si="3"/>
        <v>1.1249104159197531E-2</v>
      </c>
      <c r="E62" s="2">
        <f t="shared" si="4"/>
        <v>1.6830927799057642E-2</v>
      </c>
      <c r="F62" s="2">
        <f t="shared" si="5"/>
        <v>2.7739591227597671E-4</v>
      </c>
      <c r="G62" s="2">
        <f t="shared" si="8"/>
        <v>0.98330716866644474</v>
      </c>
      <c r="H62" s="2">
        <f t="shared" si="7"/>
        <v>2.7284107409839453E-4</v>
      </c>
    </row>
    <row r="63" spans="1:8">
      <c r="A63" s="9">
        <v>0.99192000000000002</v>
      </c>
      <c r="B63" s="9">
        <v>0.97487999999999997</v>
      </c>
      <c r="C63" s="2">
        <f t="shared" si="2"/>
        <v>5.5818236398601116E-3</v>
      </c>
      <c r="D63" s="2">
        <f t="shared" si="3"/>
        <v>1.1475769582310376E-2</v>
      </c>
      <c r="E63" s="2">
        <f t="shared" si="4"/>
        <v>1.7057593222170486E-2</v>
      </c>
      <c r="F63" s="2">
        <f t="shared" si="5"/>
        <v>2.2666542311284427E-4</v>
      </c>
      <c r="G63" s="2">
        <f t="shared" si="8"/>
        <v>0.98308428693100902</v>
      </c>
      <c r="H63" s="2">
        <f t="shared" si="7"/>
        <v>0</v>
      </c>
    </row>
    <row r="64" spans="1:8">
      <c r="A64" s="9">
        <v>0.99153000000000002</v>
      </c>
      <c r="B64" s="9">
        <v>0.97440000000000004</v>
      </c>
      <c r="C64" s="2">
        <f t="shared" si="2"/>
        <v>5.8523923776639336E-3</v>
      </c>
      <c r="D64" s="2">
        <f t="shared" si="3"/>
        <v>1.1697919671540956E-2</v>
      </c>
      <c r="E64" s="2">
        <f t="shared" si="4"/>
        <v>1.7550312049204889E-2</v>
      </c>
      <c r="F64" s="2">
        <f t="shared" si="5"/>
        <v>4.927188270344024E-4</v>
      </c>
      <c r="G64" s="2">
        <f t="shared" si="8"/>
        <v>0.98259990279427645</v>
      </c>
      <c r="H64" s="2">
        <f t="shared" si="7"/>
        <v>2.6599187466969353E-4</v>
      </c>
    </row>
    <row r="65" spans="1:8">
      <c r="A65" s="9">
        <v>0.99153000000000002</v>
      </c>
      <c r="B65" s="9">
        <v>0.97341999999999995</v>
      </c>
      <c r="C65" s="2">
        <f t="shared" si="2"/>
        <v>5.8523923776639336E-3</v>
      </c>
      <c r="D65" s="2">
        <f t="shared" si="3"/>
        <v>1.2151816098751142E-2</v>
      </c>
      <c r="E65" s="2">
        <f t="shared" si="4"/>
        <v>1.8004208476415075E-2</v>
      </c>
      <c r="F65" s="2">
        <f t="shared" si="5"/>
        <v>4.5389642721018614E-4</v>
      </c>
      <c r="G65" s="2">
        <f t="shared" si="8"/>
        <v>0.98215390420902104</v>
      </c>
      <c r="H65" s="2">
        <f t="shared" si="7"/>
        <v>0</v>
      </c>
    </row>
    <row r="66" spans="1:8">
      <c r="A66" s="9">
        <v>0.99153000000000002</v>
      </c>
      <c r="B66" s="9">
        <v>0.97245000000000004</v>
      </c>
      <c r="C66" s="2">
        <f t="shared" si="2"/>
        <v>5.8523923776639336E-3</v>
      </c>
      <c r="D66" s="2">
        <f t="shared" si="3"/>
        <v>1.2601531147439728E-2</v>
      </c>
      <c r="E66" s="2">
        <f t="shared" si="4"/>
        <v>1.8453923525103662E-2</v>
      </c>
      <c r="F66" s="2">
        <f t="shared" si="5"/>
        <v>4.4971504868858772E-4</v>
      </c>
      <c r="G66" s="2">
        <f t="shared" si="8"/>
        <v>0.98171221481817006</v>
      </c>
      <c r="H66" s="2">
        <f t="shared" si="7"/>
        <v>0</v>
      </c>
    </row>
    <row r="67" spans="1:8">
      <c r="A67" s="9">
        <v>0.99112</v>
      </c>
      <c r="B67" s="9">
        <v>0.97245000000000004</v>
      </c>
      <c r="C67" s="2">
        <f t="shared" si="2"/>
        <v>6.1369512090254036E-3</v>
      </c>
      <c r="D67" s="2">
        <f t="shared" si="3"/>
        <v>1.2601531147439728E-2</v>
      </c>
      <c r="E67" s="2">
        <f t="shared" si="4"/>
        <v>1.8738482356465132E-2</v>
      </c>
      <c r="F67" s="2">
        <f t="shared" si="5"/>
        <v>2.8455883136146998E-4</v>
      </c>
      <c r="G67" s="2">
        <f t="shared" si="8"/>
        <v>0.98143285993758811</v>
      </c>
      <c r="H67" s="2">
        <f t="shared" si="7"/>
        <v>2.7935488058193885E-4</v>
      </c>
    </row>
    <row r="68" spans="1:8">
      <c r="A68" s="9">
        <v>0.99072000000000005</v>
      </c>
      <c r="B68" s="9">
        <v>0.97245000000000004</v>
      </c>
      <c r="C68" s="2">
        <f t="shared" ref="C68:C131" si="9">-LN(POWER(A68,$Q$5))</f>
        <v>6.4146830466070203E-3</v>
      </c>
      <c r="D68" s="2">
        <f t="shared" ref="D68:D131" si="10">-LN(POWER(B68,$R$5))</f>
        <v>1.2601531147439728E-2</v>
      </c>
      <c r="E68" s="2">
        <f t="shared" ref="E68:E131" si="11">C68+D68</f>
        <v>1.9016214194046747E-2</v>
      </c>
      <c r="F68" s="2">
        <f t="shared" ref="F68:F131" si="12">E68-E67</f>
        <v>2.7773183758161499E-4</v>
      </c>
      <c r="G68" s="2">
        <f t="shared" ref="G68:G131" si="13">INDEX(G67:G67,MATCH(9.99999999999999E+307,G67:G67))+(1-F68)*INDEX(G67:G67,MATCH(9.99999999999999E+307,G67:G67))-INDEX(G67:G67,MATCH(9.99999999999999E+307,G67:G67))</f>
        <v>0.98116028478593464</v>
      </c>
      <c r="H68" s="2">
        <f t="shared" ref="H68:H131" si="14">G67*(C68-C67)</f>
        <v>2.7257515165344783E-4</v>
      </c>
    </row>
    <row r="69" spans="1:8">
      <c r="A69" s="9">
        <v>0.99072000000000005</v>
      </c>
      <c r="B69" s="9">
        <v>0.97196000000000005</v>
      </c>
      <c r="C69" s="2">
        <f t="shared" si="9"/>
        <v>6.4146830466070203E-3</v>
      </c>
      <c r="D69" s="2">
        <f t="shared" si="10"/>
        <v>1.2828877356048995E-2</v>
      </c>
      <c r="E69" s="2">
        <f t="shared" si="11"/>
        <v>1.9243560402656016E-2</v>
      </c>
      <c r="F69" s="2">
        <f t="shared" si="12"/>
        <v>2.2734620860926855E-4</v>
      </c>
      <c r="G69" s="2">
        <f t="shared" si="13"/>
        <v>0.98093722171515041</v>
      </c>
      <c r="H69" s="2">
        <f t="shared" si="14"/>
        <v>0</v>
      </c>
    </row>
    <row r="70" spans="1:8">
      <c r="A70" s="9">
        <v>0.99072000000000005</v>
      </c>
      <c r="B70" s="9">
        <v>0.97097999999999995</v>
      </c>
      <c r="C70" s="2">
        <f t="shared" si="9"/>
        <v>6.4146830466070203E-3</v>
      </c>
      <c r="D70" s="2">
        <f t="shared" si="10"/>
        <v>1.3283913815859196E-2</v>
      </c>
      <c r="E70" s="2">
        <f t="shared" si="11"/>
        <v>1.9698596862466215E-2</v>
      </c>
      <c r="F70" s="2">
        <f t="shared" si="12"/>
        <v>4.5503645981019927E-4</v>
      </c>
      <c r="G70" s="2">
        <f t="shared" si="13"/>
        <v>0.98049085951448522</v>
      </c>
      <c r="H70" s="2">
        <f t="shared" si="14"/>
        <v>0</v>
      </c>
    </row>
    <row r="71" spans="1:8">
      <c r="A71" s="9">
        <v>0.99031999999999998</v>
      </c>
      <c r="B71" s="9">
        <v>0.97048999999999996</v>
      </c>
      <c r="C71" s="2">
        <f t="shared" si="9"/>
        <v>6.6925270401654293E-3</v>
      </c>
      <c r="D71" s="2">
        <f t="shared" si="10"/>
        <v>1.3511604298591611E-2</v>
      </c>
      <c r="E71" s="2">
        <f t="shared" si="11"/>
        <v>2.020413133875704E-2</v>
      </c>
      <c r="F71" s="2">
        <f t="shared" si="12"/>
        <v>5.0553447629082468E-4</v>
      </c>
      <c r="G71" s="2">
        <f t="shared" si="13"/>
        <v>0.97999518758131265</v>
      </c>
      <c r="H71" s="2">
        <f t="shared" si="14"/>
        <v>2.7242349605502154E-4</v>
      </c>
    </row>
    <row r="72" spans="1:8">
      <c r="A72" s="9">
        <v>0.99031999999999998</v>
      </c>
      <c r="B72" s="9">
        <v>0.96950999999999998</v>
      </c>
      <c r="C72" s="2">
        <f t="shared" si="9"/>
        <v>6.6925270401654293E-3</v>
      </c>
      <c r="D72" s="2">
        <f t="shared" si="10"/>
        <v>1.3967330349854973E-2</v>
      </c>
      <c r="E72" s="2">
        <f t="shared" si="11"/>
        <v>2.0659857390020402E-2</v>
      </c>
      <c r="F72" s="2">
        <f t="shared" si="12"/>
        <v>4.5572605126336166E-4</v>
      </c>
      <c r="G72" s="2">
        <f t="shared" si="13"/>
        <v>0.97954857824421926</v>
      </c>
      <c r="H72" s="2">
        <f t="shared" si="14"/>
        <v>0</v>
      </c>
    </row>
    <row r="73" spans="1:8">
      <c r="A73" s="9">
        <v>0.99031999999999998</v>
      </c>
      <c r="B73" s="9">
        <v>0.96901999999999999</v>
      </c>
      <c r="C73" s="2">
        <f t="shared" si="9"/>
        <v>6.6925270401654293E-3</v>
      </c>
      <c r="D73" s="2">
        <f t="shared" si="10"/>
        <v>1.419536615097172E-2</v>
      </c>
      <c r="E73" s="2">
        <f t="shared" si="11"/>
        <v>2.0887893191137149E-2</v>
      </c>
      <c r="F73" s="2">
        <f t="shared" si="12"/>
        <v>2.2803580111674729E-4</v>
      </c>
      <c r="G73" s="2">
        <f t="shared" si="13"/>
        <v>0.97932520609944662</v>
      </c>
      <c r="H73" s="2">
        <f t="shared" si="14"/>
        <v>0</v>
      </c>
    </row>
    <row r="74" spans="1:8">
      <c r="A74" s="9">
        <v>0.99031999999999998</v>
      </c>
      <c r="B74" s="9">
        <v>0.96853</v>
      </c>
      <c r="C74" s="2">
        <f t="shared" si="9"/>
        <v>6.6925270401654293E-3</v>
      </c>
      <c r="D74" s="2">
        <f t="shared" si="10"/>
        <v>1.4423517291096208E-2</v>
      </c>
      <c r="E74" s="2">
        <f t="shared" si="11"/>
        <v>2.1116044331261637E-2</v>
      </c>
      <c r="F74" s="2">
        <f t="shared" si="12"/>
        <v>2.2815114012448776E-4</v>
      </c>
      <c r="G74" s="2">
        <f t="shared" si="13"/>
        <v>0.97910177193712222</v>
      </c>
      <c r="H74" s="2">
        <f t="shared" si="14"/>
        <v>0</v>
      </c>
    </row>
    <row r="75" spans="1:8">
      <c r="A75" s="9">
        <v>0.98990999999999996</v>
      </c>
      <c r="B75" s="9">
        <v>0.96804000000000001</v>
      </c>
      <c r="C75" s="2">
        <f t="shared" si="9"/>
        <v>6.9774336252683535E-3</v>
      </c>
      <c r="D75" s="2">
        <f t="shared" si="10"/>
        <v>1.4651783886963124E-2</v>
      </c>
      <c r="E75" s="2">
        <f t="shared" si="11"/>
        <v>2.1629217512231479E-2</v>
      </c>
      <c r="F75" s="2">
        <f t="shared" si="12"/>
        <v>5.1317318096984199E-4</v>
      </c>
      <c r="G75" s="2">
        <f t="shared" si="13"/>
        <v>0.97859932316632392</v>
      </c>
      <c r="H75" s="2">
        <f t="shared" si="14"/>
        <v>2.7895254231082755E-4</v>
      </c>
    </row>
    <row r="76" spans="1:8">
      <c r="A76" s="9">
        <v>0.98950000000000005</v>
      </c>
      <c r="B76" s="9">
        <v>0.96804000000000001</v>
      </c>
      <c r="C76" s="2">
        <f t="shared" si="9"/>
        <v>7.2624582371603064E-3</v>
      </c>
      <c r="D76" s="2">
        <f t="shared" si="10"/>
        <v>1.4651783886963124E-2</v>
      </c>
      <c r="E76" s="2">
        <f t="shared" si="11"/>
        <v>2.1914242124123431E-2</v>
      </c>
      <c r="F76" s="2">
        <f t="shared" si="12"/>
        <v>2.8502461189195208E-4</v>
      </c>
      <c r="G76" s="2">
        <f t="shared" si="13"/>
        <v>0.97832039827404071</v>
      </c>
      <c r="H76" s="2">
        <f t="shared" si="14"/>
        <v>2.7892489228320929E-4</v>
      </c>
    </row>
    <row r="77" spans="1:8">
      <c r="A77" s="9">
        <v>0.98950000000000005</v>
      </c>
      <c r="B77" s="9">
        <v>0.96755000000000002</v>
      </c>
      <c r="C77" s="2">
        <f t="shared" si="9"/>
        <v>7.2624582371603064E-3</v>
      </c>
      <c r="D77" s="2">
        <f t="shared" si="10"/>
        <v>1.488016605548406E-2</v>
      </c>
      <c r="E77" s="2">
        <f t="shared" si="11"/>
        <v>2.2142624292644367E-2</v>
      </c>
      <c r="F77" s="2">
        <f t="shared" si="12"/>
        <v>2.2838216852093599E-4</v>
      </c>
      <c r="G77" s="2">
        <f t="shared" si="13"/>
        <v>0.97809696733997464</v>
      </c>
      <c r="H77" s="2">
        <f t="shared" si="14"/>
        <v>0</v>
      </c>
    </row>
    <row r="78" spans="1:8">
      <c r="A78" s="9">
        <v>0.98950000000000005</v>
      </c>
      <c r="B78" s="9">
        <v>0.96704999999999997</v>
      </c>
      <c r="C78" s="2">
        <f t="shared" si="9"/>
        <v>7.2624582371603064E-3</v>
      </c>
      <c r="D78" s="2">
        <f t="shared" si="10"/>
        <v>1.5113328340767283E-2</v>
      </c>
      <c r="E78" s="2">
        <f t="shared" si="11"/>
        <v>2.2375786577927589E-2</v>
      </c>
      <c r="F78" s="2">
        <f t="shared" si="12"/>
        <v>2.3316228528322269E-4</v>
      </c>
      <c r="G78" s="2">
        <f t="shared" si="13"/>
        <v>0.97786891201584103</v>
      </c>
      <c r="H78" s="2">
        <f t="shared" si="14"/>
        <v>0</v>
      </c>
    </row>
    <row r="79" spans="1:8">
      <c r="A79" s="9">
        <v>0.98909000000000002</v>
      </c>
      <c r="B79" s="9">
        <v>0.96655999999999997</v>
      </c>
      <c r="C79" s="2">
        <f t="shared" si="9"/>
        <v>7.5476009736706396E-3</v>
      </c>
      <c r="D79" s="2">
        <f t="shared" si="10"/>
        <v>1.5341944370673441E-2</v>
      </c>
      <c r="E79" s="2">
        <f t="shared" si="11"/>
        <v>2.2889545344344082E-2</v>
      </c>
      <c r="F79" s="2">
        <f t="shared" si="12"/>
        <v>5.1375876641649235E-4</v>
      </c>
      <c r="G79" s="2">
        <f t="shared" si="13"/>
        <v>0.97736652328988671</v>
      </c>
      <c r="H79" s="2">
        <f t="shared" si="14"/>
        <v>2.7883221752057909E-4</v>
      </c>
    </row>
    <row r="80" spans="1:8">
      <c r="A80" s="9">
        <v>0.98909000000000002</v>
      </c>
      <c r="B80" s="9">
        <v>0.96606999999999998</v>
      </c>
      <c r="C80" s="2">
        <f t="shared" si="9"/>
        <v>7.5476009736706396E-3</v>
      </c>
      <c r="D80" s="2">
        <f t="shared" si="10"/>
        <v>1.5570676327435123E-2</v>
      </c>
      <c r="E80" s="2">
        <f t="shared" si="11"/>
        <v>2.3118277301105761E-2</v>
      </c>
      <c r="F80" s="2">
        <f t="shared" si="12"/>
        <v>2.2873195676167968E-4</v>
      </c>
      <c r="G80" s="2">
        <f t="shared" si="13"/>
        <v>0.97714296833254122</v>
      </c>
      <c r="H80" s="2">
        <f t="shared" si="14"/>
        <v>0</v>
      </c>
    </row>
    <row r="81" spans="1:8">
      <c r="A81" s="9">
        <v>0.98868</v>
      </c>
      <c r="B81" s="9">
        <v>0.96606999999999998</v>
      </c>
      <c r="C81" s="2">
        <f t="shared" si="9"/>
        <v>7.8328619327500924E-3</v>
      </c>
      <c r="D81" s="2">
        <f t="shared" si="10"/>
        <v>1.5570676327435123E-2</v>
      </c>
      <c r="E81" s="2">
        <f t="shared" si="11"/>
        <v>2.3403538260185215E-2</v>
      </c>
      <c r="F81" s="2">
        <f t="shared" si="12"/>
        <v>2.8526095907945373E-4</v>
      </c>
      <c r="G81" s="2">
        <f t="shared" si="13"/>
        <v>0.97686422759223679</v>
      </c>
      <c r="H81" s="2">
        <f t="shared" si="14"/>
        <v>2.7874074030428416E-4</v>
      </c>
    </row>
    <row r="82" spans="1:8">
      <c r="A82" s="9">
        <v>0.98868</v>
      </c>
      <c r="B82" s="9">
        <v>0.96557000000000004</v>
      </c>
      <c r="C82" s="2">
        <f t="shared" si="9"/>
        <v>7.8328619327500924E-3</v>
      </c>
      <c r="D82" s="2">
        <f t="shared" si="10"/>
        <v>1.5804195905172031E-2</v>
      </c>
      <c r="E82" s="2">
        <f t="shared" si="11"/>
        <v>2.3637057837922124E-2</v>
      </c>
      <c r="F82" s="2">
        <f t="shared" si="12"/>
        <v>2.335195777369084E-4</v>
      </c>
      <c r="G82" s="2">
        <f t="shared" si="13"/>
        <v>0.9766361106703032</v>
      </c>
      <c r="H82" s="2">
        <f t="shared" si="14"/>
        <v>0</v>
      </c>
    </row>
    <row r="83" spans="1:8">
      <c r="A83" s="9">
        <v>0.98868</v>
      </c>
      <c r="B83" s="9">
        <v>0.96457999999999999</v>
      </c>
      <c r="C83" s="2">
        <f t="shared" si="9"/>
        <v>7.8328619327500924E-3</v>
      </c>
      <c r="D83" s="2">
        <f t="shared" si="10"/>
        <v>1.6266921629862624E-2</v>
      </c>
      <c r="E83" s="2">
        <f t="shared" si="11"/>
        <v>2.4099783562612716E-2</v>
      </c>
      <c r="F83" s="2">
        <f t="shared" si="12"/>
        <v>4.6272572469059289E-4</v>
      </c>
      <c r="G83" s="2">
        <f t="shared" si="13"/>
        <v>0.97618419601823425</v>
      </c>
      <c r="H83" s="2">
        <f t="shared" si="14"/>
        <v>0</v>
      </c>
    </row>
    <row r="84" spans="1:8">
      <c r="A84" s="9">
        <v>0.98868</v>
      </c>
      <c r="B84" s="9">
        <v>0.96408000000000005</v>
      </c>
      <c r="C84" s="2">
        <f t="shared" si="9"/>
        <v>7.8328619327500924E-3</v>
      </c>
      <c r="D84" s="2">
        <f t="shared" si="10"/>
        <v>1.6500802022036964E-2</v>
      </c>
      <c r="E84" s="2">
        <f t="shared" si="11"/>
        <v>2.4333663954787057E-2</v>
      </c>
      <c r="F84" s="2">
        <f t="shared" si="12"/>
        <v>2.3388039217434042E-4</v>
      </c>
      <c r="G84" s="2">
        <f t="shared" si="13"/>
        <v>0.97595588567563518</v>
      </c>
      <c r="H84" s="2">
        <f t="shared" si="14"/>
        <v>0</v>
      </c>
    </row>
    <row r="85" spans="1:8">
      <c r="A85" s="9">
        <v>0.98868</v>
      </c>
      <c r="B85" s="9">
        <v>0.96309</v>
      </c>
      <c r="C85" s="2">
        <f t="shared" si="9"/>
        <v>7.8328619327500924E-3</v>
      </c>
      <c r="D85" s="2">
        <f t="shared" si="10"/>
        <v>1.6964243263730142E-2</v>
      </c>
      <c r="E85" s="2">
        <f t="shared" si="11"/>
        <v>2.4797105196480235E-2</v>
      </c>
      <c r="F85" s="2">
        <f t="shared" si="12"/>
        <v>4.6344124169317782E-4</v>
      </c>
      <c r="G85" s="2">
        <f t="shared" si="13"/>
        <v>0.97550358746813992</v>
      </c>
      <c r="H85" s="2">
        <f t="shared" si="14"/>
        <v>0</v>
      </c>
    </row>
    <row r="86" spans="1:8">
      <c r="A86" s="9">
        <v>0.98868</v>
      </c>
      <c r="B86" s="9">
        <v>0.96209</v>
      </c>
      <c r="C86" s="2">
        <f t="shared" si="9"/>
        <v>7.8328619327500924E-3</v>
      </c>
      <c r="D86" s="2">
        <f t="shared" si="10"/>
        <v>1.7432849614963428E-2</v>
      </c>
      <c r="E86" s="2">
        <f t="shared" si="11"/>
        <v>2.526571154771352E-2</v>
      </c>
      <c r="F86" s="2">
        <f t="shared" si="12"/>
        <v>4.686063512332854E-4</v>
      </c>
      <c r="G86" s="2">
        <f t="shared" si="13"/>
        <v>0.97504646029140152</v>
      </c>
      <c r="H86" s="2">
        <f t="shared" si="14"/>
        <v>0</v>
      </c>
    </row>
    <row r="87" spans="1:8">
      <c r="A87" s="9">
        <v>0.98868</v>
      </c>
      <c r="B87" s="9">
        <v>0.96160000000000001</v>
      </c>
      <c r="C87" s="2">
        <f t="shared" si="9"/>
        <v>7.8328619327500924E-3</v>
      </c>
      <c r="D87" s="2">
        <f t="shared" si="10"/>
        <v>1.7662644562010343E-2</v>
      </c>
      <c r="E87" s="2">
        <f t="shared" si="11"/>
        <v>2.5495506494760435E-2</v>
      </c>
      <c r="F87" s="2">
        <f t="shared" si="12"/>
        <v>2.2979494704691503E-4</v>
      </c>
      <c r="G87" s="2">
        <f t="shared" si="13"/>
        <v>0.9748223995416907</v>
      </c>
      <c r="H87" s="2">
        <f t="shared" si="14"/>
        <v>0</v>
      </c>
    </row>
    <row r="88" spans="1:8">
      <c r="A88" s="9">
        <v>0.98868</v>
      </c>
      <c r="B88" s="9">
        <v>0.96009999999999995</v>
      </c>
      <c r="C88" s="2">
        <f t="shared" si="9"/>
        <v>7.8328619327500924E-3</v>
      </c>
      <c r="D88" s="2">
        <f t="shared" si="10"/>
        <v>1.8366827065015228E-2</v>
      </c>
      <c r="E88" s="2">
        <f t="shared" si="11"/>
        <v>2.6199688997765321E-2</v>
      </c>
      <c r="F88" s="2">
        <f t="shared" si="12"/>
        <v>7.0418250300488539E-4</v>
      </c>
      <c r="G88" s="2">
        <f t="shared" si="13"/>
        <v>0.97413594666439618</v>
      </c>
      <c r="H88" s="2">
        <f t="shared" si="14"/>
        <v>0</v>
      </c>
    </row>
    <row r="89" spans="1:8">
      <c r="A89" s="9">
        <v>0.98868</v>
      </c>
      <c r="B89" s="9">
        <v>0.95960000000000001</v>
      </c>
      <c r="C89" s="2">
        <f t="shared" si="9"/>
        <v>7.8328619327500924E-3</v>
      </c>
      <c r="D89" s="2">
        <f t="shared" si="10"/>
        <v>1.8601799069633437E-2</v>
      </c>
      <c r="E89" s="2">
        <f t="shared" si="11"/>
        <v>2.6434661002383529E-2</v>
      </c>
      <c r="F89" s="2">
        <f t="shared" si="12"/>
        <v>2.3497200461820855E-4</v>
      </c>
      <c r="G89" s="2">
        <f t="shared" si="13"/>
        <v>0.97390705198823779</v>
      </c>
      <c r="H89" s="2">
        <f t="shared" si="14"/>
        <v>0</v>
      </c>
    </row>
    <row r="90" spans="1:8">
      <c r="A90" s="9">
        <v>0.98826000000000003</v>
      </c>
      <c r="B90" s="9">
        <v>0.95960000000000001</v>
      </c>
      <c r="C90" s="2">
        <f t="shared" si="9"/>
        <v>8.1252031616643513E-3</v>
      </c>
      <c r="D90" s="2">
        <f t="shared" si="10"/>
        <v>1.8601799069633437E-2</v>
      </c>
      <c r="E90" s="2">
        <f t="shared" si="11"/>
        <v>2.6727002231297786E-2</v>
      </c>
      <c r="F90" s="2">
        <f t="shared" si="12"/>
        <v>2.9234122891425712E-4</v>
      </c>
      <c r="G90" s="2">
        <f t="shared" si="13"/>
        <v>0.97362233880381122</v>
      </c>
      <c r="H90" s="2">
        <f t="shared" si="14"/>
        <v>2.8471318442650442E-4</v>
      </c>
    </row>
    <row r="91" spans="1:8">
      <c r="A91" s="9">
        <v>0.98826000000000003</v>
      </c>
      <c r="B91" s="9">
        <v>0.95909999999999995</v>
      </c>
      <c r="C91" s="2">
        <f t="shared" si="9"/>
        <v>8.1252031616643513E-3</v>
      </c>
      <c r="D91" s="2">
        <f t="shared" si="10"/>
        <v>1.8836893538428059E-2</v>
      </c>
      <c r="E91" s="2">
        <f t="shared" si="11"/>
        <v>2.6962096700092412E-2</v>
      </c>
      <c r="F91" s="2">
        <f t="shared" si="12"/>
        <v>2.3509446879462631E-4</v>
      </c>
      <c r="G91" s="2">
        <f t="shared" si="13"/>
        <v>0.97339344557726348</v>
      </c>
      <c r="H91" s="2">
        <f t="shared" si="14"/>
        <v>0</v>
      </c>
    </row>
    <row r="92" spans="1:8">
      <c r="A92" s="9">
        <v>0.98699999999999999</v>
      </c>
      <c r="B92" s="9">
        <v>0.95909999999999995</v>
      </c>
      <c r="C92" s="2">
        <f t="shared" si="9"/>
        <v>9.002972881271297E-3</v>
      </c>
      <c r="D92" s="2">
        <f t="shared" si="10"/>
        <v>1.8836893538428059E-2</v>
      </c>
      <c r="E92" s="2">
        <f t="shared" si="11"/>
        <v>2.7839866419699356E-2</v>
      </c>
      <c r="F92" s="2">
        <f t="shared" si="12"/>
        <v>8.7776971960694394E-4</v>
      </c>
      <c r="G92" s="2">
        <f t="shared" si="13"/>
        <v>0.97253903028547195</v>
      </c>
      <c r="H92" s="2">
        <f t="shared" si="14"/>
        <v>8.5441529179159335E-4</v>
      </c>
    </row>
    <row r="93" spans="1:8">
      <c r="A93" s="9">
        <v>0.98658000000000001</v>
      </c>
      <c r="B93" s="9">
        <v>0.95909999999999995</v>
      </c>
      <c r="C93" s="2">
        <f t="shared" si="9"/>
        <v>9.2958118181876472E-3</v>
      </c>
      <c r="D93" s="2">
        <f t="shared" si="10"/>
        <v>1.8836893538428059E-2</v>
      </c>
      <c r="E93" s="2">
        <f t="shared" si="11"/>
        <v>2.8132705356615707E-2</v>
      </c>
      <c r="F93" s="2">
        <f t="shared" si="12"/>
        <v>2.9283893691635018E-4</v>
      </c>
      <c r="G93" s="2">
        <f t="shared" si="13"/>
        <v>0.97225423298973346</v>
      </c>
      <c r="H93" s="2">
        <f t="shared" si="14"/>
        <v>2.8479729573845569E-4</v>
      </c>
    </row>
    <row r="94" spans="1:8">
      <c r="A94" s="9">
        <v>0.98658000000000001</v>
      </c>
      <c r="B94" s="9">
        <v>0.95860000000000001</v>
      </c>
      <c r="C94" s="2">
        <f t="shared" si="9"/>
        <v>9.2958118181876472E-3</v>
      </c>
      <c r="D94" s="2">
        <f t="shared" si="10"/>
        <v>1.9072110599118872E-2</v>
      </c>
      <c r="E94" s="2">
        <f t="shared" si="11"/>
        <v>2.8367922417306519E-2</v>
      </c>
      <c r="F94" s="2">
        <f t="shared" si="12"/>
        <v>2.3521706069081286E-4</v>
      </c>
      <c r="G94" s="2">
        <f t="shared" si="13"/>
        <v>0.97202554220680537</v>
      </c>
      <c r="H94" s="2">
        <f t="shared" si="14"/>
        <v>0</v>
      </c>
    </row>
    <row r="95" spans="1:8">
      <c r="A95" s="9">
        <v>0.98658000000000001</v>
      </c>
      <c r="B95" s="9">
        <v>0.95759000000000005</v>
      </c>
      <c r="C95" s="2">
        <f t="shared" si="9"/>
        <v>9.2958118181876472E-3</v>
      </c>
      <c r="D95" s="2">
        <f t="shared" si="10"/>
        <v>1.9547623514567437E-2</v>
      </c>
      <c r="E95" s="2">
        <f t="shared" si="11"/>
        <v>2.8843435332755085E-2</v>
      </c>
      <c r="F95" s="2">
        <f t="shared" si="12"/>
        <v>4.7551291544856503E-4</v>
      </c>
      <c r="G95" s="2">
        <f t="shared" si="13"/>
        <v>0.9715633315073402</v>
      </c>
      <c r="H95" s="2">
        <f t="shared" si="14"/>
        <v>0</v>
      </c>
    </row>
    <row r="96" spans="1:8">
      <c r="A96" s="9">
        <v>0.98614999999999997</v>
      </c>
      <c r="B96" s="9">
        <v>0.95759000000000005</v>
      </c>
      <c r="C96" s="2">
        <f t="shared" si="9"/>
        <v>9.5957522921519926E-3</v>
      </c>
      <c r="D96" s="2">
        <f t="shared" si="10"/>
        <v>1.9547623514567437E-2</v>
      </c>
      <c r="E96" s="2">
        <f t="shared" si="11"/>
        <v>2.914337580671943E-2</v>
      </c>
      <c r="F96" s="2">
        <f t="shared" si="12"/>
        <v>2.9994047396434548E-4</v>
      </c>
      <c r="G96" s="2">
        <f t="shared" si="13"/>
        <v>0.97127192034120147</v>
      </c>
      <c r="H96" s="2">
        <f t="shared" si="14"/>
        <v>2.9141116613869015E-4</v>
      </c>
    </row>
    <row r="97" spans="1:8">
      <c r="A97" s="9">
        <v>0.98614999999999997</v>
      </c>
      <c r="B97" s="9">
        <v>0.95708000000000004</v>
      </c>
      <c r="C97" s="2">
        <f t="shared" si="9"/>
        <v>9.5957522921519926E-3</v>
      </c>
      <c r="D97" s="2">
        <f t="shared" si="10"/>
        <v>1.9787924596679898E-2</v>
      </c>
      <c r="E97" s="2">
        <f t="shared" si="11"/>
        <v>2.9383676888831891E-2</v>
      </c>
      <c r="F97" s="2">
        <f t="shared" si="12"/>
        <v>2.4030108211246098E-4</v>
      </c>
      <c r="G97" s="2">
        <f t="shared" si="13"/>
        <v>0.97103852264771806</v>
      </c>
      <c r="H97" s="2">
        <f t="shared" si="14"/>
        <v>0</v>
      </c>
    </row>
    <row r="98" spans="1:8">
      <c r="A98" s="9">
        <v>0.98614999999999997</v>
      </c>
      <c r="B98" s="9">
        <v>0.95606999999999998</v>
      </c>
      <c r="C98" s="2">
        <f t="shared" si="9"/>
        <v>9.5957522921519926E-3</v>
      </c>
      <c r="D98" s="2">
        <f t="shared" si="10"/>
        <v>2.0264193103447174E-2</v>
      </c>
      <c r="E98" s="2">
        <f t="shared" si="11"/>
        <v>2.9859945395599167E-2</v>
      </c>
      <c r="F98" s="2">
        <f t="shared" si="12"/>
        <v>4.7626850676727589E-4</v>
      </c>
      <c r="G98" s="2">
        <f t="shared" si="13"/>
        <v>0.97057604758052296</v>
      </c>
      <c r="H98" s="2">
        <f t="shared" si="14"/>
        <v>0</v>
      </c>
    </row>
    <row r="99" spans="1:8">
      <c r="A99" s="9">
        <v>0.98614999999999997</v>
      </c>
      <c r="B99" s="9">
        <v>0.95557000000000003</v>
      </c>
      <c r="C99" s="2">
        <f t="shared" si="9"/>
        <v>9.5957522921519926E-3</v>
      </c>
      <c r="D99" s="2">
        <f t="shared" si="10"/>
        <v>2.0500155814706492E-2</v>
      </c>
      <c r="E99" s="2">
        <f t="shared" si="11"/>
        <v>3.0095908106858485E-2</v>
      </c>
      <c r="F99" s="2">
        <f t="shared" si="12"/>
        <v>2.3596271125931809E-4</v>
      </c>
      <c r="G99" s="2">
        <f t="shared" si="13"/>
        <v>0.97034702782485249</v>
      </c>
      <c r="H99" s="2">
        <f t="shared" si="14"/>
        <v>0</v>
      </c>
    </row>
    <row r="100" spans="1:8">
      <c r="A100" s="9">
        <v>0.98614999999999997</v>
      </c>
      <c r="B100" s="9">
        <v>0.95506000000000002</v>
      </c>
      <c r="C100" s="2">
        <f t="shared" si="9"/>
        <v>9.5957522921519926E-3</v>
      </c>
      <c r="D100" s="2">
        <f t="shared" si="10"/>
        <v>2.0740965010068332E-2</v>
      </c>
      <c r="E100" s="2">
        <f t="shared" si="11"/>
        <v>3.0336717302220324E-2</v>
      </c>
      <c r="F100" s="2">
        <f t="shared" si="12"/>
        <v>2.4080919536183937E-4</v>
      </c>
      <c r="G100" s="2">
        <f t="shared" si="13"/>
        <v>0.97011335933786036</v>
      </c>
      <c r="H100" s="2">
        <f t="shared" si="14"/>
        <v>0</v>
      </c>
    </row>
    <row r="101" spans="1:8">
      <c r="A101" s="9">
        <v>0.98614999999999997</v>
      </c>
      <c r="B101" s="9">
        <v>0.95455999999999996</v>
      </c>
      <c r="C101" s="2">
        <f t="shared" si="9"/>
        <v>9.5957522921519926E-3</v>
      </c>
      <c r="D101" s="2">
        <f t="shared" si="10"/>
        <v>2.0977177323184801E-2</v>
      </c>
      <c r="E101" s="2">
        <f t="shared" si="11"/>
        <v>3.0572929615336794E-2</v>
      </c>
      <c r="F101" s="2">
        <f t="shared" si="12"/>
        <v>2.3621231311646979E-4</v>
      </c>
      <c r="G101" s="2">
        <f t="shared" si="13"/>
        <v>0.96988420661726593</v>
      </c>
      <c r="H101" s="2">
        <f t="shared" si="14"/>
        <v>0</v>
      </c>
    </row>
    <row r="102" spans="1:8">
      <c r="A102" s="9">
        <v>0.98573</v>
      </c>
      <c r="B102" s="9">
        <v>0.95455999999999996</v>
      </c>
      <c r="C102" s="2">
        <f t="shared" si="9"/>
        <v>9.8888436917981652E-3</v>
      </c>
      <c r="D102" s="2">
        <f t="shared" si="10"/>
        <v>2.0977177323184801E-2</v>
      </c>
      <c r="E102" s="2">
        <f t="shared" si="11"/>
        <v>3.0866021014982967E-2</v>
      </c>
      <c r="F102" s="2">
        <f t="shared" si="12"/>
        <v>2.9309139964617259E-4</v>
      </c>
      <c r="G102" s="2">
        <f t="shared" si="13"/>
        <v>0.96959994189765375</v>
      </c>
      <c r="H102" s="2">
        <f t="shared" si="14"/>
        <v>2.842647196121721E-4</v>
      </c>
    </row>
    <row r="103" spans="1:8">
      <c r="A103" s="9">
        <v>0.98573</v>
      </c>
      <c r="B103" s="9">
        <v>0.95355000000000001</v>
      </c>
      <c r="C103" s="2">
        <f t="shared" si="9"/>
        <v>9.8888436917981652E-3</v>
      </c>
      <c r="D103" s="2">
        <f t="shared" si="10"/>
        <v>2.145470382541453E-2</v>
      </c>
      <c r="E103" s="2">
        <f t="shared" si="11"/>
        <v>3.1343547517212696E-2</v>
      </c>
      <c r="F103" s="2">
        <f t="shared" si="12"/>
        <v>4.7752650222972898E-4</v>
      </c>
      <c r="G103" s="2">
        <f t="shared" si="13"/>
        <v>0.96913693222883723</v>
      </c>
      <c r="H103" s="2">
        <f t="shared" si="14"/>
        <v>0</v>
      </c>
    </row>
    <row r="104" spans="1:8">
      <c r="A104" s="9">
        <v>0.98529999999999995</v>
      </c>
      <c r="B104" s="9">
        <v>0.95355000000000001</v>
      </c>
      <c r="C104" s="2">
        <f t="shared" si="9"/>
        <v>1.0189042862394195E-2</v>
      </c>
      <c r="D104" s="2">
        <f t="shared" si="10"/>
        <v>2.145470382541453E-2</v>
      </c>
      <c r="E104" s="2">
        <f t="shared" si="11"/>
        <v>3.1643746687808727E-2</v>
      </c>
      <c r="F104" s="2">
        <f t="shared" si="12"/>
        <v>3.0019917059603135E-4</v>
      </c>
      <c r="G104" s="2">
        <f t="shared" si="13"/>
        <v>0.96884599812558814</v>
      </c>
      <c r="H104" s="2">
        <f t="shared" si="14"/>
        <v>2.9093410324907749E-4</v>
      </c>
    </row>
    <row r="105" spans="1:8">
      <c r="A105" s="9">
        <v>0.98529999999999995</v>
      </c>
      <c r="B105" s="9">
        <v>0.95304</v>
      </c>
      <c r="C105" s="2">
        <f t="shared" si="9"/>
        <v>1.0189042862394195E-2</v>
      </c>
      <c r="D105" s="2">
        <f t="shared" si="10"/>
        <v>2.1696023287375771E-2</v>
      </c>
      <c r="E105" s="2">
        <f t="shared" si="11"/>
        <v>3.1885066149769964E-2</v>
      </c>
      <c r="F105" s="2">
        <f t="shared" si="12"/>
        <v>2.4131946196123688E-4</v>
      </c>
      <c r="G105" s="2">
        <f t="shared" si="13"/>
        <v>0.96861219673059717</v>
      </c>
      <c r="H105" s="2">
        <f t="shared" si="14"/>
        <v>0</v>
      </c>
    </row>
    <row r="106" spans="1:8">
      <c r="A106" s="9">
        <v>0.98529999999999995</v>
      </c>
      <c r="B106" s="9">
        <v>0.95201999999999998</v>
      </c>
      <c r="C106" s="2">
        <f t="shared" si="9"/>
        <v>1.0189042862394195E-2</v>
      </c>
      <c r="D106" s="2">
        <f t="shared" si="10"/>
        <v>2.2179049864987196E-2</v>
      </c>
      <c r="E106" s="2">
        <f t="shared" si="11"/>
        <v>3.2368092727381392E-2</v>
      </c>
      <c r="F106" s="2">
        <f t="shared" si="12"/>
        <v>4.8302657761142842E-4</v>
      </c>
      <c r="G106" s="2">
        <f t="shared" si="13"/>
        <v>0.96814433129617772</v>
      </c>
      <c r="H106" s="2">
        <f t="shared" si="14"/>
        <v>0</v>
      </c>
    </row>
    <row r="107" spans="1:8">
      <c r="A107" s="9">
        <v>0.98529999999999995</v>
      </c>
      <c r="B107" s="9">
        <v>0.95152000000000003</v>
      </c>
      <c r="C107" s="2">
        <f t="shared" si="9"/>
        <v>1.0189042862394195E-2</v>
      </c>
      <c r="D107" s="2">
        <f t="shared" si="10"/>
        <v>2.2416016651836693E-2</v>
      </c>
      <c r="E107" s="2">
        <f t="shared" si="11"/>
        <v>3.2605059514230886E-2</v>
      </c>
      <c r="F107" s="2">
        <f t="shared" si="12"/>
        <v>2.3696678684949346E-4</v>
      </c>
      <c r="G107" s="2">
        <f t="shared" si="13"/>
        <v>0.96791491324478396</v>
      </c>
      <c r="H107" s="2">
        <f t="shared" si="14"/>
        <v>0</v>
      </c>
    </row>
    <row r="108" spans="1:8">
      <c r="A108" s="9">
        <v>0.98529999999999995</v>
      </c>
      <c r="B108" s="9">
        <v>0.95101000000000002</v>
      </c>
      <c r="C108" s="2">
        <f t="shared" si="9"/>
        <v>1.0189042862394195E-2</v>
      </c>
      <c r="D108" s="2">
        <f t="shared" si="10"/>
        <v>2.265785108967867E-2</v>
      </c>
      <c r="E108" s="2">
        <f t="shared" si="11"/>
        <v>3.2846893952072867E-2</v>
      </c>
      <c r="F108" s="2">
        <f t="shared" si="12"/>
        <v>2.4183443784198122E-4</v>
      </c>
      <c r="G108" s="2">
        <f t="shared" si="13"/>
        <v>0.96768083808586058</v>
      </c>
      <c r="H108" s="2">
        <f t="shared" si="14"/>
        <v>0</v>
      </c>
    </row>
    <row r="109" spans="1:8">
      <c r="A109" s="9">
        <v>0.98529999999999995</v>
      </c>
      <c r="B109" s="9">
        <v>0.95050000000000001</v>
      </c>
      <c r="C109" s="2">
        <f t="shared" si="9"/>
        <v>1.0189042862394195E-2</v>
      </c>
      <c r="D109" s="2">
        <f t="shared" si="10"/>
        <v>2.2899815251339294E-2</v>
      </c>
      <c r="E109" s="2">
        <f t="shared" si="11"/>
        <v>3.3088858113733487E-2</v>
      </c>
      <c r="F109" s="2">
        <f t="shared" si="12"/>
        <v>2.4196416166061968E-4</v>
      </c>
      <c r="G109" s="2">
        <f t="shared" si="13"/>
        <v>0.96744669400311811</v>
      </c>
      <c r="H109" s="2">
        <f t="shared" si="14"/>
        <v>0</v>
      </c>
    </row>
    <row r="110" spans="1:8">
      <c r="A110" s="9">
        <v>0.98487000000000002</v>
      </c>
      <c r="B110" s="9">
        <v>0.95050000000000001</v>
      </c>
      <c r="C110" s="2">
        <f t="shared" si="9"/>
        <v>1.0489373073100782E-2</v>
      </c>
      <c r="D110" s="2">
        <f t="shared" si="10"/>
        <v>2.2899815251339294E-2</v>
      </c>
      <c r="E110" s="2">
        <f t="shared" si="11"/>
        <v>3.3389188324440072E-2</v>
      </c>
      <c r="F110" s="2">
        <f t="shared" si="12"/>
        <v>3.0033021070658555E-4</v>
      </c>
      <c r="G110" s="2">
        <f t="shared" si="13"/>
        <v>0.96715614053366061</v>
      </c>
      <c r="H110" s="2">
        <f t="shared" si="14"/>
        <v>2.9055346945734776E-4</v>
      </c>
    </row>
    <row r="111" spans="1:8">
      <c r="A111" s="9">
        <v>0.98443000000000003</v>
      </c>
      <c r="B111" s="9">
        <v>0.95050000000000001</v>
      </c>
      <c r="C111" s="2">
        <f t="shared" si="9"/>
        <v>1.0796823473418499E-2</v>
      </c>
      <c r="D111" s="2">
        <f t="shared" si="10"/>
        <v>2.2899815251339294E-2</v>
      </c>
      <c r="E111" s="2">
        <f t="shared" si="11"/>
        <v>3.3696638724757796E-2</v>
      </c>
      <c r="F111" s="2">
        <f t="shared" si="12"/>
        <v>3.0745040031772419E-4</v>
      </c>
      <c r="G111" s="2">
        <f t="shared" si="13"/>
        <v>0.96685878799108371</v>
      </c>
      <c r="H111" s="2">
        <f t="shared" si="14"/>
        <v>2.9735254257681239E-4</v>
      </c>
    </row>
    <row r="112" spans="1:8">
      <c r="A112" s="9">
        <v>0.98443000000000003</v>
      </c>
      <c r="B112" s="9">
        <v>0.94999</v>
      </c>
      <c r="C112" s="2">
        <f t="shared" si="9"/>
        <v>1.0796823473418499E-2</v>
      </c>
      <c r="D112" s="2">
        <f t="shared" si="10"/>
        <v>2.3141909276065034E-2</v>
      </c>
      <c r="E112" s="2">
        <f t="shared" si="11"/>
        <v>3.393873274948353E-2</v>
      </c>
      <c r="F112" s="2">
        <f t="shared" si="12"/>
        <v>2.420940247257336E-4</v>
      </c>
      <c r="G112" s="2">
        <f t="shared" si="13"/>
        <v>0.96662471725575738</v>
      </c>
      <c r="H112" s="2">
        <f t="shared" si="14"/>
        <v>0</v>
      </c>
    </row>
    <row r="113" spans="1:8">
      <c r="A113" s="9">
        <v>0.98443000000000003</v>
      </c>
      <c r="B113" s="9">
        <v>0.94947999999999999</v>
      </c>
      <c r="C113" s="2">
        <f t="shared" si="9"/>
        <v>1.0796823473418499E-2</v>
      </c>
      <c r="D113" s="2">
        <f t="shared" si="10"/>
        <v>2.3384133303326872E-2</v>
      </c>
      <c r="E113" s="2">
        <f t="shared" si="11"/>
        <v>3.4180956776745375E-2</v>
      </c>
      <c r="F113" s="2">
        <f t="shared" si="12"/>
        <v>2.4222402726184478E-4</v>
      </c>
      <c r="G113" s="2">
        <f t="shared" si="13"/>
        <v>0.96639057752389279</v>
      </c>
      <c r="H113" s="2">
        <f t="shared" si="14"/>
        <v>0</v>
      </c>
    </row>
    <row r="114" spans="1:8">
      <c r="A114" s="9">
        <v>0.98443000000000003</v>
      </c>
      <c r="B114" s="9">
        <v>0.94845999999999997</v>
      </c>
      <c r="C114" s="2">
        <f t="shared" si="9"/>
        <v>1.0796823473418499E-2</v>
      </c>
      <c r="D114" s="2">
        <f t="shared" si="10"/>
        <v>2.3868971924466395E-2</v>
      </c>
      <c r="E114" s="2">
        <f t="shared" si="11"/>
        <v>3.4665795397884891E-2</v>
      </c>
      <c r="F114" s="2">
        <f t="shared" si="12"/>
        <v>4.8483862113951615E-4</v>
      </c>
      <c r="G114" s="2">
        <f t="shared" si="13"/>
        <v>0.96592203404880372</v>
      </c>
      <c r="H114" s="2">
        <f t="shared" si="14"/>
        <v>0</v>
      </c>
    </row>
    <row r="115" spans="1:8">
      <c r="A115" s="9">
        <v>0.98443000000000003</v>
      </c>
      <c r="B115" s="9">
        <v>0.94743999999999995</v>
      </c>
      <c r="C115" s="2">
        <f t="shared" si="9"/>
        <v>1.0796823473418499E-2</v>
      </c>
      <c r="D115" s="2">
        <f t="shared" si="10"/>
        <v>2.4354332235029322E-2</v>
      </c>
      <c r="E115" s="2">
        <f t="shared" si="11"/>
        <v>3.5151155708447818E-2</v>
      </c>
      <c r="F115" s="2">
        <f t="shared" si="12"/>
        <v>4.8536031056292672E-4</v>
      </c>
      <c r="G115" s="2">
        <f t="shared" si="13"/>
        <v>0.96545321383037841</v>
      </c>
      <c r="H115" s="2">
        <f t="shared" si="14"/>
        <v>0</v>
      </c>
    </row>
    <row r="116" spans="1:8">
      <c r="A116" s="9">
        <v>0.98443000000000003</v>
      </c>
      <c r="B116" s="9">
        <v>0.94691999999999998</v>
      </c>
      <c r="C116" s="2">
        <f t="shared" si="9"/>
        <v>1.0796823473418499E-2</v>
      </c>
      <c r="D116" s="2">
        <f t="shared" si="10"/>
        <v>2.4601971959649156E-2</v>
      </c>
      <c r="E116" s="2">
        <f t="shared" si="11"/>
        <v>3.5398795433067655E-2</v>
      </c>
      <c r="F116" s="2">
        <f t="shared" si="12"/>
        <v>2.4763972461983724E-4</v>
      </c>
      <c r="G116" s="2">
        <f t="shared" si="13"/>
        <v>0.96521412926237216</v>
      </c>
      <c r="H116" s="2">
        <f t="shared" si="14"/>
        <v>0</v>
      </c>
    </row>
    <row r="117" spans="1:8">
      <c r="A117" s="9">
        <v>0.98443000000000003</v>
      </c>
      <c r="B117" s="9">
        <v>0.94640999999999997</v>
      </c>
      <c r="C117" s="2">
        <f t="shared" si="9"/>
        <v>1.0796823473418499E-2</v>
      </c>
      <c r="D117" s="2">
        <f t="shared" si="10"/>
        <v>2.4844981510617477E-2</v>
      </c>
      <c r="E117" s="2">
        <f t="shared" si="11"/>
        <v>3.5641804984035977E-2</v>
      </c>
      <c r="F117" s="2">
        <f t="shared" si="12"/>
        <v>2.4300955096832194E-4</v>
      </c>
      <c r="G117" s="2">
        <f t="shared" si="13"/>
        <v>0.96497957301023196</v>
      </c>
      <c r="H117" s="2">
        <f t="shared" si="14"/>
        <v>0</v>
      </c>
    </row>
    <row r="118" spans="1:8">
      <c r="A118" s="9">
        <v>0.98443000000000003</v>
      </c>
      <c r="B118" s="9">
        <v>0.94488000000000005</v>
      </c>
      <c r="C118" s="2">
        <f t="shared" si="9"/>
        <v>1.0796823473418499E-2</v>
      </c>
      <c r="D118" s="2">
        <f t="shared" si="10"/>
        <v>2.5574796656430254E-2</v>
      </c>
      <c r="E118" s="2">
        <f t="shared" si="11"/>
        <v>3.637162012984875E-2</v>
      </c>
      <c r="F118" s="2">
        <f t="shared" si="12"/>
        <v>7.2981514581277329E-4</v>
      </c>
      <c r="G118" s="2">
        <f t="shared" si="13"/>
        <v>0.96427531630244911</v>
      </c>
      <c r="H118" s="2">
        <f t="shared" si="14"/>
        <v>0</v>
      </c>
    </row>
    <row r="119" spans="1:8">
      <c r="A119" s="9">
        <v>0.98443000000000003</v>
      </c>
      <c r="B119" s="9">
        <v>0.94384999999999997</v>
      </c>
      <c r="C119" s="2">
        <f t="shared" si="9"/>
        <v>1.0796823473418499E-2</v>
      </c>
      <c r="D119" s="2">
        <f t="shared" si="10"/>
        <v>2.6066775992317399E-2</v>
      </c>
      <c r="E119" s="2">
        <f t="shared" si="11"/>
        <v>3.6863599465735898E-2</v>
      </c>
      <c r="F119" s="2">
        <f t="shared" si="12"/>
        <v>4.9197933588714798E-4</v>
      </c>
      <c r="G119" s="2">
        <f t="shared" si="13"/>
        <v>0.96380091277272228</v>
      </c>
      <c r="H119" s="2">
        <f t="shared" si="14"/>
        <v>0</v>
      </c>
    </row>
    <row r="120" spans="1:8">
      <c r="A120" s="9">
        <v>0.98399999999999999</v>
      </c>
      <c r="B120" s="9">
        <v>0.94384999999999997</v>
      </c>
      <c r="C120" s="2">
        <f t="shared" si="9"/>
        <v>1.109741916198477E-2</v>
      </c>
      <c r="D120" s="2">
        <f t="shared" si="10"/>
        <v>2.6066775992317399E-2</v>
      </c>
      <c r="E120" s="2">
        <f t="shared" si="11"/>
        <v>3.7164195154302165E-2</v>
      </c>
      <c r="F120" s="2">
        <f t="shared" si="12"/>
        <v>3.0059568856626723E-4</v>
      </c>
      <c r="G120" s="2">
        <f t="shared" si="13"/>
        <v>0.96351119837370658</v>
      </c>
      <c r="H120" s="2">
        <f t="shared" si="14"/>
        <v>2.8971439901571668E-4</v>
      </c>
    </row>
    <row r="121" spans="1:8">
      <c r="A121" s="9">
        <v>0.98399999999999999</v>
      </c>
      <c r="B121" s="9">
        <v>0.94282999999999995</v>
      </c>
      <c r="C121" s="2">
        <f t="shared" si="9"/>
        <v>1.109741916198477E-2</v>
      </c>
      <c r="D121" s="2">
        <f t="shared" si="10"/>
        <v>2.655450820640036E-2</v>
      </c>
      <c r="E121" s="2">
        <f t="shared" si="11"/>
        <v>3.765192736838513E-2</v>
      </c>
      <c r="F121" s="2">
        <f t="shared" si="12"/>
        <v>4.877322140829643E-4</v>
      </c>
      <c r="G121" s="2">
        <f t="shared" si="13"/>
        <v>0.96304126292363001</v>
      </c>
      <c r="H121" s="2">
        <f t="shared" si="14"/>
        <v>0</v>
      </c>
    </row>
    <row r="122" spans="1:8">
      <c r="A122" s="9">
        <v>0.98399999999999999</v>
      </c>
      <c r="B122" s="9">
        <v>0.94179999999999997</v>
      </c>
      <c r="C122" s="2">
        <f t="shared" si="9"/>
        <v>1.109741916198477E-2</v>
      </c>
      <c r="D122" s="2">
        <f t="shared" si="10"/>
        <v>2.7047557840265506E-2</v>
      </c>
      <c r="E122" s="2">
        <f t="shared" si="11"/>
        <v>3.814497700225028E-2</v>
      </c>
      <c r="F122" s="2">
        <f t="shared" si="12"/>
        <v>4.9304963386515022E-4</v>
      </c>
      <c r="G122" s="2">
        <f t="shared" si="13"/>
        <v>0.96256643578154844</v>
      </c>
      <c r="H122" s="2">
        <f t="shared" si="14"/>
        <v>0</v>
      </c>
    </row>
    <row r="123" spans="1:8">
      <c r="A123" s="9">
        <v>0.98355999999999999</v>
      </c>
      <c r="B123" s="9">
        <v>0.94179999999999997</v>
      </c>
      <c r="C123" s="2">
        <f t="shared" si="9"/>
        <v>1.1405141454247E-2</v>
      </c>
      <c r="D123" s="2">
        <f t="shared" si="10"/>
        <v>2.7047557840265506E-2</v>
      </c>
      <c r="E123" s="2">
        <f t="shared" si="11"/>
        <v>3.8452699294512505E-2</v>
      </c>
      <c r="F123" s="2">
        <f t="shared" si="12"/>
        <v>3.0772229226222469E-4</v>
      </c>
      <c r="G123" s="2">
        <f t="shared" si="13"/>
        <v>0.96227023263147515</v>
      </c>
      <c r="H123" s="2">
        <f t="shared" si="14"/>
        <v>2.9620315007338258E-4</v>
      </c>
    </row>
    <row r="124" spans="1:8">
      <c r="A124" s="9">
        <v>0.98355999999999999</v>
      </c>
      <c r="B124" s="9">
        <v>0.94077</v>
      </c>
      <c r="C124" s="2">
        <f t="shared" si="9"/>
        <v>1.1405141454247E-2</v>
      </c>
      <c r="D124" s="2">
        <f t="shared" si="10"/>
        <v>2.7541146993217972E-2</v>
      </c>
      <c r="E124" s="2">
        <f t="shared" si="11"/>
        <v>3.894628844746497E-2</v>
      </c>
      <c r="F124" s="2">
        <f t="shared" si="12"/>
        <v>4.935891529524658E-4</v>
      </c>
      <c r="G124" s="2">
        <f t="shared" si="13"/>
        <v>0.96179526648243918</v>
      </c>
      <c r="H124" s="2">
        <f t="shared" si="14"/>
        <v>0</v>
      </c>
    </row>
    <row r="125" spans="1:8">
      <c r="A125" s="9">
        <v>0.98311999999999999</v>
      </c>
      <c r="B125" s="9">
        <v>0.94077</v>
      </c>
      <c r="C125" s="2">
        <f t="shared" si="9"/>
        <v>1.1713001438267E-2</v>
      </c>
      <c r="D125" s="2">
        <f t="shared" si="10"/>
        <v>2.7541146993217972E-2</v>
      </c>
      <c r="E125" s="2">
        <f t="shared" si="11"/>
        <v>3.9254148431484975E-2</v>
      </c>
      <c r="F125" s="2">
        <f t="shared" si="12"/>
        <v>3.0785998402000497E-4</v>
      </c>
      <c r="G125" s="2">
        <f t="shared" si="13"/>
        <v>0.96149916820706949</v>
      </c>
      <c r="H125" s="2">
        <f t="shared" si="14"/>
        <v>2.9609827536979517E-4</v>
      </c>
    </row>
    <row r="126" spans="1:8">
      <c r="A126" s="9">
        <v>0.98268</v>
      </c>
      <c r="B126" s="9">
        <v>0.94077</v>
      </c>
      <c r="C126" s="2">
        <f t="shared" si="9"/>
        <v>1.2020999237321646E-2</v>
      </c>
      <c r="D126" s="2">
        <f t="shared" si="10"/>
        <v>2.7541146993217972E-2</v>
      </c>
      <c r="E126" s="2">
        <f t="shared" si="11"/>
        <v>3.9562146230539622E-2</v>
      </c>
      <c r="F126" s="2">
        <f t="shared" si="12"/>
        <v>3.0799779905464619E-4</v>
      </c>
      <c r="G126" s="2">
        <f t="shared" si="13"/>
        <v>0.96120302857946882</v>
      </c>
      <c r="H126" s="2">
        <f t="shared" si="14"/>
        <v>2.9613962760065044E-4</v>
      </c>
    </row>
    <row r="127" spans="1:8">
      <c r="A127" s="9">
        <v>0.98268</v>
      </c>
      <c r="B127" s="9">
        <v>0.94025999999999998</v>
      </c>
      <c r="C127" s="2">
        <f t="shared" si="9"/>
        <v>1.2020999237321646E-2</v>
      </c>
      <c r="D127" s="2">
        <f t="shared" si="10"/>
        <v>2.7785745576590266E-2</v>
      </c>
      <c r="E127" s="2">
        <f t="shared" si="11"/>
        <v>3.9806744813911915E-2</v>
      </c>
      <c r="F127" s="2">
        <f t="shared" si="12"/>
        <v>2.4459858337229357E-4</v>
      </c>
      <c r="G127" s="2">
        <f t="shared" si="13"/>
        <v>0.96096791968034512</v>
      </c>
      <c r="H127" s="2">
        <f t="shared" si="14"/>
        <v>0</v>
      </c>
    </row>
    <row r="128" spans="1:8">
      <c r="A128" s="9">
        <v>0.98268</v>
      </c>
      <c r="B128" s="9">
        <v>0.93922000000000005</v>
      </c>
      <c r="C128" s="2">
        <f t="shared" si="9"/>
        <v>1.2020999237321646E-2</v>
      </c>
      <c r="D128" s="2">
        <f t="shared" si="10"/>
        <v>2.8284946232971796E-2</v>
      </c>
      <c r="E128" s="2">
        <f t="shared" si="11"/>
        <v>4.0305945470293439E-2</v>
      </c>
      <c r="F128" s="2">
        <f t="shared" si="12"/>
        <v>4.9920065638152378E-4</v>
      </c>
      <c r="G128" s="2">
        <f t="shared" si="13"/>
        <v>0.96048820386407896</v>
      </c>
      <c r="H128" s="2">
        <f t="shared" si="14"/>
        <v>0</v>
      </c>
    </row>
    <row r="129" spans="1:8">
      <c r="A129" s="9">
        <v>0.98268</v>
      </c>
      <c r="B129" s="9">
        <v>0.93818999999999997</v>
      </c>
      <c r="C129" s="2">
        <f t="shared" si="9"/>
        <v>1.2020999237321646E-2</v>
      </c>
      <c r="D129" s="2">
        <f t="shared" si="10"/>
        <v>2.8779891999844334E-2</v>
      </c>
      <c r="E129" s="2">
        <f t="shared" si="11"/>
        <v>4.080089123716598E-2</v>
      </c>
      <c r="F129" s="2">
        <f t="shared" si="12"/>
        <v>4.9494576687254127E-4</v>
      </c>
      <c r="G129" s="2">
        <f t="shared" si="13"/>
        <v>0.96001281429344543</v>
      </c>
      <c r="H129" s="2">
        <f t="shared" si="14"/>
        <v>0</v>
      </c>
    </row>
    <row r="130" spans="1:8">
      <c r="A130" s="9">
        <v>0.98268</v>
      </c>
      <c r="B130" s="9">
        <v>0.93715999999999999</v>
      </c>
      <c r="C130" s="2">
        <f t="shared" si="9"/>
        <v>1.2020999237321646E-2</v>
      </c>
      <c r="D130" s="2">
        <f t="shared" si="10"/>
        <v>2.9275381445755214E-2</v>
      </c>
      <c r="E130" s="2">
        <f t="shared" si="11"/>
        <v>4.129638068307686E-2</v>
      </c>
      <c r="F130" s="2">
        <f t="shared" si="12"/>
        <v>4.954894459108794E-4</v>
      </c>
      <c r="G130" s="2">
        <f t="shared" si="13"/>
        <v>0.95953713807602403</v>
      </c>
      <c r="H130" s="2">
        <f t="shared" si="14"/>
        <v>0</v>
      </c>
    </row>
    <row r="131" spans="1:8">
      <c r="A131" s="9">
        <v>0.98268</v>
      </c>
      <c r="B131" s="9">
        <v>0.93664000000000003</v>
      </c>
      <c r="C131" s="2">
        <f t="shared" si="9"/>
        <v>1.2020999237321646E-2</v>
      </c>
      <c r="D131" s="2">
        <f t="shared" si="10"/>
        <v>2.95257383616431E-2</v>
      </c>
      <c r="E131" s="2">
        <f t="shared" si="11"/>
        <v>4.1546737598964746E-2</v>
      </c>
      <c r="F131" s="2">
        <f t="shared" si="12"/>
        <v>2.5035691588788656E-4</v>
      </c>
      <c r="G131" s="2">
        <f t="shared" si="13"/>
        <v>0.95929691131745543</v>
      </c>
      <c r="H131" s="2">
        <f t="shared" si="14"/>
        <v>0</v>
      </c>
    </row>
    <row r="132" spans="1:8">
      <c r="A132" s="9">
        <v>0.98268</v>
      </c>
      <c r="B132" s="9">
        <v>0.93611999999999995</v>
      </c>
      <c r="C132" s="2">
        <f t="shared" ref="C132:C195" si="15">-LN(POWER(A132,$Q$5))</f>
        <v>1.2020999237321646E-2</v>
      </c>
      <c r="D132" s="2">
        <f t="shared" ref="D132:D195" si="16">-LN(POWER(B132,$R$5))</f>
        <v>2.9776234308269652E-2</v>
      </c>
      <c r="E132" s="2">
        <f t="shared" ref="E132:E195" si="17">C132+D132</f>
        <v>4.1797233545591297E-2</v>
      </c>
      <c r="F132" s="2">
        <f t="shared" ref="F132:F195" si="18">E132-E131</f>
        <v>2.5049594662655134E-4</v>
      </c>
      <c r="G132" s="2">
        <f t="shared" ref="G132:G195" si="19">INDEX(G131:G131,MATCH(9.99999999999999E+307,G131:G131))+(1-F132)*INDEX(G131:G131,MATCH(9.99999999999999E+307,G131:G131))-INDEX(G131:G131,MATCH(9.99999999999999E+307,G131:G131))</f>
        <v>0.95905661132955911</v>
      </c>
      <c r="H132" s="2">
        <f t="shared" ref="H132:H195" si="20">G131*(C132-C131)</f>
        <v>0</v>
      </c>
    </row>
    <row r="133" spans="1:8">
      <c r="A133" s="9">
        <v>0.98268</v>
      </c>
      <c r="B133" s="9">
        <v>0.93559999999999999</v>
      </c>
      <c r="C133" s="2">
        <f t="shared" si="15"/>
        <v>1.2020999237321646E-2</v>
      </c>
      <c r="D133" s="2">
        <f t="shared" si="16"/>
        <v>3.0026869440136369E-2</v>
      </c>
      <c r="E133" s="2">
        <f t="shared" si="17"/>
        <v>4.2047868677458015E-2</v>
      </c>
      <c r="F133" s="2">
        <f t="shared" si="18"/>
        <v>2.5063513186671799E-4</v>
      </c>
      <c r="G133" s="2">
        <f t="shared" si="19"/>
        <v>0.95881623804931082</v>
      </c>
      <c r="H133" s="2">
        <f t="shared" si="20"/>
        <v>0</v>
      </c>
    </row>
    <row r="134" spans="1:8">
      <c r="A134" s="9">
        <v>0.98268</v>
      </c>
      <c r="B134" s="9">
        <v>0.93508999999999998</v>
      </c>
      <c r="C134" s="2">
        <f t="shared" si="15"/>
        <v>1.2020999237321646E-2</v>
      </c>
      <c r="D134" s="2">
        <f t="shared" si="16"/>
        <v>3.0272820010998257E-2</v>
      </c>
      <c r="E134" s="2">
        <f t="shared" si="17"/>
        <v>4.2293819248319903E-2</v>
      </c>
      <c r="F134" s="2">
        <f t="shared" si="18"/>
        <v>2.4595057086188726E-4</v>
      </c>
      <c r="G134" s="2">
        <f t="shared" si="19"/>
        <v>0.95858041664821103</v>
      </c>
      <c r="H134" s="2">
        <f t="shared" si="20"/>
        <v>0</v>
      </c>
    </row>
    <row r="135" spans="1:8">
      <c r="A135" s="9">
        <v>0.98268</v>
      </c>
      <c r="B135" s="9">
        <v>0.93457000000000001</v>
      </c>
      <c r="C135" s="2">
        <f t="shared" si="15"/>
        <v>1.2020999237321646E-2</v>
      </c>
      <c r="D135" s="2">
        <f t="shared" si="16"/>
        <v>3.0523731293822024E-2</v>
      </c>
      <c r="E135" s="2">
        <f t="shared" si="17"/>
        <v>4.2544730531143674E-2</v>
      </c>
      <c r="F135" s="2">
        <f t="shared" si="18"/>
        <v>2.5091128282377084E-4</v>
      </c>
      <c r="G135" s="2">
        <f t="shared" si="19"/>
        <v>0.95833989800618014</v>
      </c>
      <c r="H135" s="2">
        <f t="shared" si="20"/>
        <v>0</v>
      </c>
    </row>
    <row r="136" spans="1:8">
      <c r="A136" s="9">
        <v>0.98268</v>
      </c>
      <c r="B136" s="9">
        <v>0.93352999999999997</v>
      </c>
      <c r="C136" s="2">
        <f t="shared" si="15"/>
        <v>1.2020999237321646E-2</v>
      </c>
      <c r="D136" s="2">
        <f t="shared" si="16"/>
        <v>3.1025972956916156E-2</v>
      </c>
      <c r="E136" s="2">
        <f t="shared" si="17"/>
        <v>4.3046972194237802E-2</v>
      </c>
      <c r="F136" s="2">
        <f t="shared" si="18"/>
        <v>5.0224166309412871E-4</v>
      </c>
      <c r="G136" s="2">
        <f t="shared" si="19"/>
        <v>0.95785857978199607</v>
      </c>
      <c r="H136" s="2">
        <f t="shared" si="20"/>
        <v>0</v>
      </c>
    </row>
    <row r="137" spans="1:8">
      <c r="A137" s="9">
        <v>0.98223000000000005</v>
      </c>
      <c r="B137" s="9">
        <v>0.93352999999999997</v>
      </c>
      <c r="C137" s="2">
        <f t="shared" si="15"/>
        <v>1.233613966387271E-2</v>
      </c>
      <c r="D137" s="2">
        <f t="shared" si="16"/>
        <v>3.1025972956916156E-2</v>
      </c>
      <c r="E137" s="2">
        <f t="shared" si="17"/>
        <v>4.3362112620788866E-2</v>
      </c>
      <c r="F137" s="2">
        <f t="shared" si="18"/>
        <v>3.1514042655106378E-4</v>
      </c>
      <c r="G137" s="2">
        <f t="shared" si="19"/>
        <v>0.95755671982058788</v>
      </c>
      <c r="H137" s="2">
        <f t="shared" si="20"/>
        <v>3.0185996140809438E-4</v>
      </c>
    </row>
    <row r="138" spans="1:8">
      <c r="A138" s="9">
        <v>0.98223000000000005</v>
      </c>
      <c r="B138" s="9">
        <v>0.93196999999999997</v>
      </c>
      <c r="C138" s="2">
        <f t="shared" si="15"/>
        <v>1.233613966387271E-2</v>
      </c>
      <c r="D138" s="2">
        <f t="shared" si="16"/>
        <v>3.1780385532041142E-2</v>
      </c>
      <c r="E138" s="2">
        <f t="shared" si="17"/>
        <v>4.4116525195913851E-2</v>
      </c>
      <c r="F138" s="2">
        <f t="shared" si="18"/>
        <v>7.5441257512498527E-4</v>
      </c>
      <c r="G138" s="2">
        <f t="shared" si="19"/>
        <v>0.9568343269897599</v>
      </c>
      <c r="H138" s="2">
        <f t="shared" si="20"/>
        <v>0</v>
      </c>
    </row>
    <row r="139" spans="1:8">
      <c r="A139" s="9">
        <v>0.98223000000000005</v>
      </c>
      <c r="B139" s="9">
        <v>0.93145</v>
      </c>
      <c r="C139" s="2">
        <f t="shared" si="15"/>
        <v>1.233613966387271E-2</v>
      </c>
      <c r="D139" s="2">
        <f t="shared" si="16"/>
        <v>3.2032137036868469E-2</v>
      </c>
      <c r="E139" s="2">
        <f t="shared" si="17"/>
        <v>4.4368276700741179E-2</v>
      </c>
      <c r="F139" s="2">
        <f t="shared" si="18"/>
        <v>2.5175150482732722E-4</v>
      </c>
      <c r="G139" s="2">
        <f t="shared" si="19"/>
        <v>0.95659344250806977</v>
      </c>
      <c r="H139" s="2">
        <f t="shared" si="20"/>
        <v>0</v>
      </c>
    </row>
    <row r="140" spans="1:8">
      <c r="A140" s="9">
        <v>0.98223000000000005</v>
      </c>
      <c r="B140" s="9">
        <v>0.93093000000000004</v>
      </c>
      <c r="C140" s="2">
        <f t="shared" si="15"/>
        <v>1.233613966387271E-2</v>
      </c>
      <c r="D140" s="2">
        <f t="shared" si="16"/>
        <v>3.2284029126097825E-2</v>
      </c>
      <c r="E140" s="2">
        <f t="shared" si="17"/>
        <v>4.4620168789970535E-2</v>
      </c>
      <c r="F140" s="2">
        <f t="shared" si="18"/>
        <v>2.5189208922935663E-4</v>
      </c>
      <c r="G140" s="2">
        <f t="shared" si="19"/>
        <v>0.95635248418729324</v>
      </c>
      <c r="H140" s="2">
        <f t="shared" si="20"/>
        <v>0</v>
      </c>
    </row>
    <row r="141" spans="1:8">
      <c r="A141" s="9">
        <v>0.98177999999999999</v>
      </c>
      <c r="B141" s="9">
        <v>0.93093000000000004</v>
      </c>
      <c r="C141" s="2">
        <f t="shared" si="15"/>
        <v>1.2651424502312703E-2</v>
      </c>
      <c r="D141" s="2">
        <f t="shared" si="16"/>
        <v>3.2284029126097825E-2</v>
      </c>
      <c r="E141" s="2">
        <f t="shared" si="17"/>
        <v>4.4935453628410532E-2</v>
      </c>
      <c r="F141" s="2">
        <f t="shared" si="18"/>
        <v>3.1528483843999699E-4</v>
      </c>
      <c r="G141" s="2">
        <f t="shared" si="19"/>
        <v>0.95605096074882456</v>
      </c>
      <c r="H141" s="2">
        <f t="shared" si="20"/>
        <v>3.0152343846867721E-4</v>
      </c>
    </row>
    <row r="142" spans="1:8">
      <c r="A142" s="9">
        <v>0.98177999999999999</v>
      </c>
      <c r="B142" s="9">
        <v>0.92988999999999999</v>
      </c>
      <c r="C142" s="2">
        <f t="shared" si="15"/>
        <v>1.2651424502312703E-2</v>
      </c>
      <c r="D142" s="2">
        <f t="shared" si="16"/>
        <v>3.2788235686424069E-2</v>
      </c>
      <c r="E142" s="2">
        <f t="shared" si="17"/>
        <v>4.5439660188736769E-2</v>
      </c>
      <c r="F142" s="2">
        <f t="shared" si="18"/>
        <v>5.042065603262369E-4</v>
      </c>
      <c r="G142" s="2">
        <f t="shared" si="19"/>
        <v>0.95556891358240881</v>
      </c>
      <c r="H142" s="2">
        <f t="shared" si="20"/>
        <v>0</v>
      </c>
    </row>
    <row r="143" spans="1:8">
      <c r="A143" s="9">
        <v>0.98177999999999999</v>
      </c>
      <c r="B143" s="9">
        <v>0.92884999999999995</v>
      </c>
      <c r="C143" s="2">
        <f t="shared" si="15"/>
        <v>1.2651424502312703E-2</v>
      </c>
      <c r="D143" s="2">
        <f t="shared" si="16"/>
        <v>3.3293006472981064E-2</v>
      </c>
      <c r="E143" s="2">
        <f t="shared" si="17"/>
        <v>4.5944430975293771E-2</v>
      </c>
      <c r="F143" s="2">
        <f t="shared" si="18"/>
        <v>5.0477078655700169E-4</v>
      </c>
      <c r="G143" s="2">
        <f t="shared" si="19"/>
        <v>0.95508657031029043</v>
      </c>
      <c r="H143" s="2">
        <f t="shared" si="20"/>
        <v>0</v>
      </c>
    </row>
    <row r="144" spans="1:8">
      <c r="A144" s="9">
        <v>0.98133000000000004</v>
      </c>
      <c r="B144" s="9">
        <v>0.92884999999999995</v>
      </c>
      <c r="C144" s="2">
        <f t="shared" si="15"/>
        <v>1.296685388505441E-2</v>
      </c>
      <c r="D144" s="2">
        <f t="shared" si="16"/>
        <v>3.3293006472981064E-2</v>
      </c>
      <c r="E144" s="2">
        <f t="shared" si="17"/>
        <v>4.6259860358035476E-2</v>
      </c>
      <c r="F144" s="2">
        <f t="shared" si="18"/>
        <v>3.154293827417054E-4</v>
      </c>
      <c r="G144" s="2">
        <f t="shared" si="19"/>
        <v>0.95478530794295247</v>
      </c>
      <c r="H144" s="2">
        <f t="shared" si="20"/>
        <v>3.01262367337869E-4</v>
      </c>
    </row>
    <row r="145" spans="1:8">
      <c r="A145" s="9">
        <v>0.98133000000000004</v>
      </c>
      <c r="B145" s="9">
        <v>0.92832000000000003</v>
      </c>
      <c r="C145" s="2">
        <f t="shared" si="15"/>
        <v>1.296685388505441E-2</v>
      </c>
      <c r="D145" s="2">
        <f t="shared" si="16"/>
        <v>3.3550462874317281E-2</v>
      </c>
      <c r="E145" s="2">
        <f t="shared" si="17"/>
        <v>4.6517316759371694E-2</v>
      </c>
      <c r="F145" s="2">
        <f t="shared" si="18"/>
        <v>2.5745640133621739E-4</v>
      </c>
      <c r="G145" s="2">
        <f t="shared" si="19"/>
        <v>0.95453949235352087</v>
      </c>
      <c r="H145" s="2">
        <f t="shared" si="20"/>
        <v>0</v>
      </c>
    </row>
    <row r="146" spans="1:8">
      <c r="A146" s="9">
        <v>0.98133000000000004</v>
      </c>
      <c r="B146" s="9">
        <v>0.92779999999999996</v>
      </c>
      <c r="C146" s="2">
        <f t="shared" si="15"/>
        <v>1.296685388505441E-2</v>
      </c>
      <c r="D146" s="2">
        <f t="shared" si="16"/>
        <v>3.3803204501594179E-2</v>
      </c>
      <c r="E146" s="2">
        <f t="shared" si="17"/>
        <v>4.6770058386648591E-2</v>
      </c>
      <c r="F146" s="2">
        <f t="shared" si="18"/>
        <v>2.5274162727689786E-4</v>
      </c>
      <c r="G146" s="2">
        <f t="shared" si="19"/>
        <v>0.95429824048892331</v>
      </c>
      <c r="H146" s="2">
        <f t="shared" si="20"/>
        <v>0</v>
      </c>
    </row>
    <row r="147" spans="1:8">
      <c r="A147" s="9">
        <v>0.98133000000000004</v>
      </c>
      <c r="B147" s="9">
        <v>0.92727999999999999</v>
      </c>
      <c r="C147" s="2">
        <f t="shared" si="15"/>
        <v>1.296685388505441E-2</v>
      </c>
      <c r="D147" s="2">
        <f t="shared" si="16"/>
        <v>3.4056087821577791E-2</v>
      </c>
      <c r="E147" s="2">
        <f t="shared" si="17"/>
        <v>4.7022941706632203E-2</v>
      </c>
      <c r="F147" s="2">
        <f t="shared" si="18"/>
        <v>2.5288331998361141E-4</v>
      </c>
      <c r="G147" s="2">
        <f t="shared" si="19"/>
        <v>0.95405691438161377</v>
      </c>
      <c r="H147" s="2">
        <f t="shared" si="20"/>
        <v>0</v>
      </c>
    </row>
    <row r="148" spans="1:8">
      <c r="A148" s="9">
        <v>0.98087000000000002</v>
      </c>
      <c r="B148" s="9">
        <v>0.92674999999999996</v>
      </c>
      <c r="C148" s="2">
        <f t="shared" si="15"/>
        <v>1.3289442345834417E-2</v>
      </c>
      <c r="D148" s="2">
        <f t="shared" si="16"/>
        <v>3.4313980253153083E-2</v>
      </c>
      <c r="E148" s="2">
        <f t="shared" si="17"/>
        <v>4.7603422598987498E-2</v>
      </c>
      <c r="F148" s="2">
        <f t="shared" si="18"/>
        <v>5.804808923552951E-4</v>
      </c>
      <c r="G148" s="2">
        <f t="shared" si="19"/>
        <v>0.95350310257259596</v>
      </c>
      <c r="H148" s="2">
        <f t="shared" si="20"/>
        <v>3.0776775150688729E-4</v>
      </c>
    </row>
    <row r="149" spans="1:8">
      <c r="A149" s="9">
        <v>0.98041999999999996</v>
      </c>
      <c r="B149" s="9">
        <v>0.92622000000000004</v>
      </c>
      <c r="C149" s="2">
        <f t="shared" si="15"/>
        <v>1.3605164434650648E-2</v>
      </c>
      <c r="D149" s="2">
        <f t="shared" si="16"/>
        <v>3.4572020213286557E-2</v>
      </c>
      <c r="E149" s="2">
        <f t="shared" si="17"/>
        <v>4.8177184647937202E-2</v>
      </c>
      <c r="F149" s="2">
        <f t="shared" si="18"/>
        <v>5.737620489497039E-4</v>
      </c>
      <c r="G149" s="2">
        <f t="shared" si="19"/>
        <v>0.95295601867878399</v>
      </c>
      <c r="H149" s="2">
        <f t="shared" si="20"/>
        <v>3.0104199123697726E-4</v>
      </c>
    </row>
    <row r="150" spans="1:8">
      <c r="A150" s="9">
        <v>0.98041999999999996</v>
      </c>
      <c r="B150" s="9">
        <v>0.92569000000000001</v>
      </c>
      <c r="C150" s="2">
        <f t="shared" si="15"/>
        <v>1.3605164434650648E-2</v>
      </c>
      <c r="D150" s="2">
        <f t="shared" si="16"/>
        <v>3.4830207870863633E-2</v>
      </c>
      <c r="E150" s="2">
        <f t="shared" si="17"/>
        <v>4.8435372305514285E-2</v>
      </c>
      <c r="F150" s="2">
        <f t="shared" si="18"/>
        <v>2.5818765757708306E-4</v>
      </c>
      <c r="G150" s="2">
        <f t="shared" si="19"/>
        <v>0.95270997719654726</v>
      </c>
      <c r="H150" s="2">
        <f t="shared" si="20"/>
        <v>0</v>
      </c>
    </row>
    <row r="151" spans="1:8">
      <c r="A151" s="9">
        <v>0.98041999999999996</v>
      </c>
      <c r="B151" s="9">
        <v>0.92515999999999998</v>
      </c>
      <c r="C151" s="2">
        <f t="shared" si="15"/>
        <v>1.3605164434650648E-2</v>
      </c>
      <c r="D151" s="2">
        <f t="shared" si="16"/>
        <v>3.5088543395059908E-2</v>
      </c>
      <c r="E151" s="2">
        <f t="shared" si="17"/>
        <v>4.8693707829710553E-2</v>
      </c>
      <c r="F151" s="2">
        <f t="shared" si="18"/>
        <v>2.5833552419626815E-4</v>
      </c>
      <c r="G151" s="2">
        <f t="shared" si="19"/>
        <v>0.95246385836518099</v>
      </c>
      <c r="H151" s="2">
        <f t="shared" si="20"/>
        <v>0</v>
      </c>
    </row>
    <row r="152" spans="1:8">
      <c r="A152" s="9">
        <v>0.98041999999999996</v>
      </c>
      <c r="B152" s="9">
        <v>0.92410000000000003</v>
      </c>
      <c r="C152" s="2">
        <f t="shared" si="15"/>
        <v>1.3605164434650648E-2</v>
      </c>
      <c r="D152" s="2">
        <f t="shared" si="16"/>
        <v>3.5605658721466683E-2</v>
      </c>
      <c r="E152" s="2">
        <f t="shared" si="17"/>
        <v>4.9210823156117328E-2</v>
      </c>
      <c r="F152" s="2">
        <f t="shared" si="18"/>
        <v>5.1711532640677516E-4</v>
      </c>
      <c r="G152" s="2">
        <f t="shared" si="19"/>
        <v>0.95197132470617185</v>
      </c>
      <c r="H152" s="2">
        <f t="shared" si="20"/>
        <v>0</v>
      </c>
    </row>
    <row r="153" spans="1:8">
      <c r="A153" s="9">
        <v>0.97994999999999999</v>
      </c>
      <c r="B153" s="9">
        <v>0.92357</v>
      </c>
      <c r="C153" s="2">
        <f t="shared" si="15"/>
        <v>1.3935073370196558E-2</v>
      </c>
      <c r="D153" s="2">
        <f t="shared" si="16"/>
        <v>3.5864438863485268E-2</v>
      </c>
      <c r="E153" s="2">
        <f t="shared" si="17"/>
        <v>4.9799512233681828E-2</v>
      </c>
      <c r="F153" s="2">
        <f t="shared" si="18"/>
        <v>5.8868907756449984E-4</v>
      </c>
      <c r="G153" s="2">
        <f t="shared" si="19"/>
        <v>0.95141090958516261</v>
      </c>
      <c r="H153" s="2">
        <f t="shared" si="20"/>
        <v>3.140638464040431E-4</v>
      </c>
    </row>
    <row r="154" spans="1:8">
      <c r="A154" s="9">
        <v>0.97902999999999996</v>
      </c>
      <c r="B154" s="9">
        <v>0.92251000000000005</v>
      </c>
      <c r="C154" s="2">
        <f t="shared" si="15"/>
        <v>1.4581310812827241E-2</v>
      </c>
      <c r="D154" s="2">
        <f t="shared" si="16"/>
        <v>3.6382444956868092E-2</v>
      </c>
      <c r="E154" s="2">
        <f t="shared" si="17"/>
        <v>5.0963755769695335E-2</v>
      </c>
      <c r="F154" s="2">
        <f t="shared" si="18"/>
        <v>1.1642435360135067E-3</v>
      </c>
      <c r="G154" s="2">
        <f t="shared" si="19"/>
        <v>0.9503032355835852</v>
      </c>
      <c r="H154" s="2">
        <f t="shared" si="20"/>
        <v>6.1483735310124748E-4</v>
      </c>
    </row>
    <row r="155" spans="1:8">
      <c r="A155" s="9">
        <v>0.97902999999999996</v>
      </c>
      <c r="B155" s="9">
        <v>0.92196999999999996</v>
      </c>
      <c r="C155" s="2">
        <f t="shared" si="15"/>
        <v>1.4581310812827241E-2</v>
      </c>
      <c r="D155" s="2">
        <f t="shared" si="16"/>
        <v>3.6646563744141027E-2</v>
      </c>
      <c r="E155" s="2">
        <f t="shared" si="17"/>
        <v>5.122787455696827E-2</v>
      </c>
      <c r="F155" s="2">
        <f t="shared" si="18"/>
        <v>2.6411878727293503E-4</v>
      </c>
      <c r="G155" s="2">
        <f t="shared" si="19"/>
        <v>0.95005224264546118</v>
      </c>
      <c r="H155" s="2">
        <f t="shared" si="20"/>
        <v>0</v>
      </c>
    </row>
    <row r="156" spans="1:8">
      <c r="A156" s="9">
        <v>0.97902999999999996</v>
      </c>
      <c r="B156" s="9">
        <v>0.92142000000000002</v>
      </c>
      <c r="C156" s="2">
        <f t="shared" si="15"/>
        <v>1.4581310812827241E-2</v>
      </c>
      <c r="D156" s="2">
        <f t="shared" si="16"/>
        <v>3.6915732686413481E-2</v>
      </c>
      <c r="E156" s="2">
        <f t="shared" si="17"/>
        <v>5.1497043499240724E-2</v>
      </c>
      <c r="F156" s="2">
        <f t="shared" si="18"/>
        <v>2.6916894227245469E-4</v>
      </c>
      <c r="G156" s="2">
        <f t="shared" si="19"/>
        <v>0.94979651808820464</v>
      </c>
      <c r="H156" s="2">
        <f t="shared" si="20"/>
        <v>0</v>
      </c>
    </row>
    <row r="157" spans="1:8">
      <c r="A157" s="9">
        <v>0.97902999999999996</v>
      </c>
      <c r="B157" s="9">
        <v>0.92088000000000003</v>
      </c>
      <c r="C157" s="2">
        <f t="shared" si="15"/>
        <v>1.4581310812827241E-2</v>
      </c>
      <c r="D157" s="2">
        <f t="shared" si="16"/>
        <v>3.7180164006384228E-2</v>
      </c>
      <c r="E157" s="2">
        <f t="shared" si="17"/>
        <v>5.1761474819211471E-2</v>
      </c>
      <c r="F157" s="2">
        <f t="shared" si="18"/>
        <v>2.6443131997074681E-4</v>
      </c>
      <c r="G157" s="2">
        <f t="shared" si="19"/>
        <v>0.94954536214122309</v>
      </c>
      <c r="H157" s="2">
        <f t="shared" si="20"/>
        <v>0</v>
      </c>
    </row>
    <row r="158" spans="1:8">
      <c r="A158" s="9">
        <v>0.97902999999999996</v>
      </c>
      <c r="B158" s="9">
        <v>0.92032999999999998</v>
      </c>
      <c r="C158" s="2">
        <f t="shared" si="15"/>
        <v>1.4581310812827241E-2</v>
      </c>
      <c r="D158" s="2">
        <f t="shared" si="16"/>
        <v>3.7449651645779264E-2</v>
      </c>
      <c r="E158" s="2">
        <f t="shared" si="17"/>
        <v>5.2030962458606507E-2</v>
      </c>
      <c r="F158" s="2">
        <f t="shared" si="18"/>
        <v>2.6948763939503573E-4</v>
      </c>
      <c r="G158" s="2">
        <f t="shared" si="19"/>
        <v>0.94928947140308106</v>
      </c>
      <c r="H158" s="2">
        <f t="shared" si="20"/>
        <v>0</v>
      </c>
    </row>
    <row r="159" spans="1:8">
      <c r="A159" s="9">
        <v>0.97902999999999996</v>
      </c>
      <c r="B159" s="9">
        <v>0.91978000000000004</v>
      </c>
      <c r="C159" s="2">
        <f t="shared" si="15"/>
        <v>1.4581310812827241E-2</v>
      </c>
      <c r="D159" s="2">
        <f t="shared" si="16"/>
        <v>3.7719300382294041E-2</v>
      </c>
      <c r="E159" s="2">
        <f t="shared" si="17"/>
        <v>5.2300611195121284E-2</v>
      </c>
      <c r="F159" s="2">
        <f t="shared" si="18"/>
        <v>2.6964873651477705E-4</v>
      </c>
      <c r="G159" s="2">
        <f t="shared" si="19"/>
        <v>0.94903349669653037</v>
      </c>
      <c r="H159" s="2">
        <f t="shared" si="20"/>
        <v>0</v>
      </c>
    </row>
    <row r="160" spans="1:8">
      <c r="A160" s="9">
        <v>0.97902999999999996</v>
      </c>
      <c r="B160" s="9">
        <v>0.91922999999999999</v>
      </c>
      <c r="C160" s="2">
        <f t="shared" si="15"/>
        <v>1.4581310812827241E-2</v>
      </c>
      <c r="D160" s="2">
        <f t="shared" si="16"/>
        <v>3.7989110408648351E-2</v>
      </c>
      <c r="E160" s="2">
        <f t="shared" si="17"/>
        <v>5.2570421221475594E-2</v>
      </c>
      <c r="F160" s="2">
        <f t="shared" si="18"/>
        <v>2.698100263543099E-4</v>
      </c>
      <c r="G160" s="2">
        <f t="shared" si="19"/>
        <v>0.94877743794377545</v>
      </c>
      <c r="H160" s="2">
        <f t="shared" si="20"/>
        <v>0</v>
      </c>
    </row>
    <row r="161" spans="1:8">
      <c r="A161" s="9">
        <v>0.97853999999999997</v>
      </c>
      <c r="B161" s="9">
        <v>0.91922999999999999</v>
      </c>
      <c r="C161" s="2">
        <f t="shared" si="15"/>
        <v>1.4925750390743979E-2</v>
      </c>
      <c r="D161" s="2">
        <f t="shared" si="16"/>
        <v>3.7989110408648351E-2</v>
      </c>
      <c r="E161" s="2">
        <f t="shared" si="17"/>
        <v>5.2914860799392331E-2</v>
      </c>
      <c r="F161" s="2">
        <f t="shared" si="18"/>
        <v>3.4443957791673724E-4</v>
      </c>
      <c r="G161" s="2">
        <f t="shared" si="19"/>
        <v>0.94845064144351321</v>
      </c>
      <c r="H161" s="2">
        <f t="shared" si="20"/>
        <v>3.2679650026227737E-4</v>
      </c>
    </row>
    <row r="162" spans="1:8">
      <c r="A162" s="9">
        <v>0.97853999999999997</v>
      </c>
      <c r="B162" s="9">
        <v>0.91868000000000005</v>
      </c>
      <c r="C162" s="2">
        <f t="shared" si="15"/>
        <v>1.4925750390743979E-2</v>
      </c>
      <c r="D162" s="2">
        <f t="shared" si="16"/>
        <v>3.8259081917908028E-2</v>
      </c>
      <c r="E162" s="2">
        <f t="shared" si="17"/>
        <v>5.3184832308652008E-2</v>
      </c>
      <c r="F162" s="2">
        <f t="shared" si="18"/>
        <v>2.6997150925967689E-4</v>
      </c>
      <c r="G162" s="2">
        <f t="shared" si="19"/>
        <v>0.94819458679238444</v>
      </c>
      <c r="H162" s="2">
        <f t="shared" si="20"/>
        <v>0</v>
      </c>
    </row>
    <row r="163" spans="1:8">
      <c r="A163" s="9">
        <v>0.97853999999999997</v>
      </c>
      <c r="B163" s="9">
        <v>0.91812000000000005</v>
      </c>
      <c r="C163" s="2">
        <f t="shared" si="15"/>
        <v>1.4925750390743979E-2</v>
      </c>
      <c r="D163" s="2">
        <f t="shared" si="16"/>
        <v>3.8534128113665043E-2</v>
      </c>
      <c r="E163" s="2">
        <f t="shared" si="17"/>
        <v>5.3459878504409024E-2</v>
      </c>
      <c r="F163" s="2">
        <f t="shared" si="18"/>
        <v>2.7504619575701578E-4</v>
      </c>
      <c r="G163" s="2">
        <f t="shared" si="19"/>
        <v>0.94793378947844964</v>
      </c>
      <c r="H163" s="2">
        <f t="shared" si="20"/>
        <v>0</v>
      </c>
    </row>
    <row r="164" spans="1:8">
      <c r="A164" s="9">
        <v>0.97853999999999997</v>
      </c>
      <c r="B164" s="9">
        <v>0.91757</v>
      </c>
      <c r="C164" s="2">
        <f t="shared" si="15"/>
        <v>1.4925750390743979E-2</v>
      </c>
      <c r="D164" s="2">
        <f t="shared" si="16"/>
        <v>3.8804426114209416E-2</v>
      </c>
      <c r="E164" s="2">
        <f t="shared" si="17"/>
        <v>5.3730176504953396E-2</v>
      </c>
      <c r="F164" s="2">
        <f t="shared" si="18"/>
        <v>2.7029800054437225E-4</v>
      </c>
      <c r="G164" s="2">
        <f t="shared" si="19"/>
        <v>0.94767756487050514</v>
      </c>
      <c r="H164" s="2">
        <f t="shared" si="20"/>
        <v>0</v>
      </c>
    </row>
    <row r="165" spans="1:8">
      <c r="A165" s="9">
        <v>0.97853999999999997</v>
      </c>
      <c r="B165" s="9">
        <v>0.91700999999999999</v>
      </c>
      <c r="C165" s="2">
        <f t="shared" si="15"/>
        <v>1.4925750390743979E-2</v>
      </c>
      <c r="D165" s="2">
        <f t="shared" si="16"/>
        <v>3.9079805139601777E-2</v>
      </c>
      <c r="E165" s="2">
        <f t="shared" si="17"/>
        <v>5.4005555530345757E-2</v>
      </c>
      <c r="F165" s="2">
        <f t="shared" si="18"/>
        <v>2.7537902539236103E-4</v>
      </c>
      <c r="G165" s="2">
        <f t="shared" si="19"/>
        <v>0.9474165943463051</v>
      </c>
      <c r="H165" s="2">
        <f t="shared" si="20"/>
        <v>0</v>
      </c>
    </row>
    <row r="166" spans="1:8">
      <c r="A166" s="9">
        <v>0.97853999999999997</v>
      </c>
      <c r="B166" s="9">
        <v>0.91646000000000005</v>
      </c>
      <c r="C166" s="2">
        <f t="shared" si="15"/>
        <v>1.4925750390743979E-2</v>
      </c>
      <c r="D166" s="2">
        <f t="shared" si="16"/>
        <v>3.9350430422074555E-2</v>
      </c>
      <c r="E166" s="2">
        <f t="shared" si="17"/>
        <v>5.4276180812818535E-2</v>
      </c>
      <c r="F166" s="2">
        <f t="shared" si="18"/>
        <v>2.7062528247277784E-4</v>
      </c>
      <c r="G166" s="2">
        <f t="shared" si="19"/>
        <v>0.94716019946284069</v>
      </c>
      <c r="H166" s="2">
        <f t="shared" si="20"/>
        <v>0</v>
      </c>
    </row>
    <row r="167" spans="1:8">
      <c r="A167" s="9">
        <v>0.97806000000000004</v>
      </c>
      <c r="B167" s="9">
        <v>0.91646000000000005</v>
      </c>
      <c r="C167" s="2">
        <f t="shared" si="15"/>
        <v>1.5263327863028942E-2</v>
      </c>
      <c r="D167" s="2">
        <f t="shared" si="16"/>
        <v>3.9350430422074555E-2</v>
      </c>
      <c r="E167" s="2">
        <f t="shared" si="17"/>
        <v>5.4613758285103495E-2</v>
      </c>
      <c r="F167" s="2">
        <f t="shared" si="18"/>
        <v>3.3757747228495977E-4</v>
      </c>
      <c r="G167" s="2">
        <f t="shared" si="19"/>
        <v>0.94684045951685714</v>
      </c>
      <c r="H167" s="2">
        <f t="shared" si="20"/>
        <v>3.1973994598358734E-4</v>
      </c>
    </row>
    <row r="168" spans="1:8">
      <c r="A168" s="9">
        <v>0.97806000000000004</v>
      </c>
      <c r="B168" s="9">
        <v>0.91590000000000005</v>
      </c>
      <c r="C168" s="2">
        <f t="shared" si="15"/>
        <v>1.5263327863028942E-2</v>
      </c>
      <c r="D168" s="2">
        <f t="shared" si="16"/>
        <v>3.9626143083583379E-2</v>
      </c>
      <c r="E168" s="2">
        <f t="shared" si="17"/>
        <v>5.4889470946612319E-2</v>
      </c>
      <c r="F168" s="2">
        <f t="shared" si="18"/>
        <v>2.7571266150882429E-4</v>
      </c>
      <c r="G168" s="2">
        <f t="shared" si="19"/>
        <v>0.94657940361373938</v>
      </c>
      <c r="H168" s="2">
        <f t="shared" si="20"/>
        <v>0</v>
      </c>
    </row>
    <row r="169" spans="1:8">
      <c r="A169" s="9">
        <v>0.97757000000000005</v>
      </c>
      <c r="B169" s="9">
        <v>0.91590000000000005</v>
      </c>
      <c r="C169" s="2">
        <f t="shared" si="15"/>
        <v>1.5608109127670319E-2</v>
      </c>
      <c r="D169" s="2">
        <f t="shared" si="16"/>
        <v>3.9626143083583379E-2</v>
      </c>
      <c r="E169" s="2">
        <f t="shared" si="17"/>
        <v>5.52342522112537E-2</v>
      </c>
      <c r="F169" s="2">
        <f t="shared" si="18"/>
        <v>3.4478126464138059E-4</v>
      </c>
      <c r="G169" s="2">
        <f t="shared" si="19"/>
        <v>0.94625304076987793</v>
      </c>
      <c r="H169" s="2">
        <f t="shared" si="20"/>
        <v>3.2636284386142558E-4</v>
      </c>
    </row>
    <row r="170" spans="1:8">
      <c r="A170" s="9">
        <v>0.97757000000000005</v>
      </c>
      <c r="B170" s="9">
        <v>0.91478000000000004</v>
      </c>
      <c r="C170" s="2">
        <f t="shared" si="15"/>
        <v>1.5608109127670319E-2</v>
      </c>
      <c r="D170" s="2">
        <f t="shared" si="16"/>
        <v>4.0178074496768502E-2</v>
      </c>
      <c r="E170" s="2">
        <f t="shared" si="17"/>
        <v>5.5786183624438823E-2</v>
      </c>
      <c r="F170" s="2">
        <f t="shared" si="18"/>
        <v>5.5193141318512356E-4</v>
      </c>
      <c r="G170" s="2">
        <f t="shared" si="19"/>
        <v>0.94573077399185501</v>
      </c>
      <c r="H170" s="2">
        <f t="shared" si="20"/>
        <v>0</v>
      </c>
    </row>
    <row r="171" spans="1:8">
      <c r="A171" s="9">
        <v>0.97706999999999999</v>
      </c>
      <c r="B171" s="9">
        <v>0.91478000000000004</v>
      </c>
      <c r="C171" s="2">
        <f t="shared" si="15"/>
        <v>1.5960104936057193E-2</v>
      </c>
      <c r="D171" s="2">
        <f t="shared" si="16"/>
        <v>4.0178074496768502E-2</v>
      </c>
      <c r="E171" s="2">
        <f t="shared" si="17"/>
        <v>5.6138179432825695E-2</v>
      </c>
      <c r="F171" s="2">
        <f t="shared" si="18"/>
        <v>3.5199580838687211E-4</v>
      </c>
      <c r="G171" s="2">
        <f t="shared" si="19"/>
        <v>0.94539788072354747</v>
      </c>
      <c r="H171" s="2">
        <f t="shared" si="20"/>
        <v>3.3289326830760688E-4</v>
      </c>
    </row>
    <row r="172" spans="1:8">
      <c r="A172" s="9">
        <v>0.97609000000000001</v>
      </c>
      <c r="B172" s="9">
        <v>0.91478000000000004</v>
      </c>
      <c r="C172" s="2">
        <f t="shared" si="15"/>
        <v>1.6650539541561465E-2</v>
      </c>
      <c r="D172" s="2">
        <f t="shared" si="16"/>
        <v>4.0178074496768502E-2</v>
      </c>
      <c r="E172" s="2">
        <f t="shared" si="17"/>
        <v>5.6828614038329964E-2</v>
      </c>
      <c r="F172" s="2">
        <f t="shared" si="18"/>
        <v>6.9043460550426844E-4</v>
      </c>
      <c r="G172" s="2">
        <f t="shared" si="19"/>
        <v>0.94474514531072562</v>
      </c>
      <c r="H172" s="2">
        <f t="shared" si="20"/>
        <v>6.5273541282193722E-4</v>
      </c>
    </row>
    <row r="173" spans="1:8">
      <c r="A173" s="9">
        <v>0.97609000000000001</v>
      </c>
      <c r="B173" s="9">
        <v>0.91422000000000003</v>
      </c>
      <c r="C173" s="2">
        <f t="shared" si="15"/>
        <v>1.6650539541561465E-2</v>
      </c>
      <c r="D173" s="2">
        <f t="shared" si="16"/>
        <v>4.0454293661612781E-2</v>
      </c>
      <c r="E173" s="2">
        <f t="shared" si="17"/>
        <v>5.7104833203174249E-2</v>
      </c>
      <c r="F173" s="2">
        <f t="shared" si="18"/>
        <v>2.7621916484428521E-4</v>
      </c>
      <c r="G173" s="2">
        <f t="shared" si="19"/>
        <v>0.94448418859569716</v>
      </c>
      <c r="H173" s="2">
        <f t="shared" si="20"/>
        <v>0</v>
      </c>
    </row>
    <row r="174" spans="1:8">
      <c r="A174" s="9">
        <v>0.97509000000000001</v>
      </c>
      <c r="B174" s="9">
        <v>0.91422000000000003</v>
      </c>
      <c r="C174" s="2">
        <f t="shared" si="15"/>
        <v>1.7355779583114597E-2</v>
      </c>
      <c r="D174" s="2">
        <f t="shared" si="16"/>
        <v>4.0454293661612781E-2</v>
      </c>
      <c r="E174" s="2">
        <f t="shared" si="17"/>
        <v>5.7810073244727381E-2</v>
      </c>
      <c r="F174" s="2">
        <f t="shared" si="18"/>
        <v>7.052400415531318E-4</v>
      </c>
      <c r="G174" s="2">
        <f t="shared" si="19"/>
        <v>0.94381810052728565</v>
      </c>
      <c r="H174" s="2">
        <f t="shared" si="20"/>
        <v>6.6608806841150542E-4</v>
      </c>
    </row>
    <row r="175" spans="1:8">
      <c r="A175" s="9">
        <v>0.97509000000000001</v>
      </c>
      <c r="B175" s="9">
        <v>0.91364999999999996</v>
      </c>
      <c r="C175" s="2">
        <f t="shared" si="15"/>
        <v>1.7355779583114597E-2</v>
      </c>
      <c r="D175" s="2">
        <f t="shared" si="16"/>
        <v>4.0735619121477572E-2</v>
      </c>
      <c r="E175" s="2">
        <f t="shared" si="17"/>
        <v>5.8091398704592165E-2</v>
      </c>
      <c r="F175" s="2">
        <f t="shared" si="18"/>
        <v>2.8132545986478408E-4</v>
      </c>
      <c r="G175" s="2">
        <f t="shared" si="19"/>
        <v>0.943552580466126</v>
      </c>
      <c r="H175" s="2">
        <f t="shared" si="20"/>
        <v>0</v>
      </c>
    </row>
    <row r="176" spans="1:8">
      <c r="A176" s="9">
        <v>0.97458999999999996</v>
      </c>
      <c r="B176" s="9">
        <v>0.91364999999999996</v>
      </c>
      <c r="C176" s="2">
        <f t="shared" si="15"/>
        <v>1.7708670871419224E-2</v>
      </c>
      <c r="D176" s="2">
        <f t="shared" si="16"/>
        <v>4.0735619121477572E-2</v>
      </c>
      <c r="E176" s="2">
        <f t="shared" si="17"/>
        <v>5.8444289992896796E-2</v>
      </c>
      <c r="F176" s="2">
        <f t="shared" si="18"/>
        <v>3.5289128830463118E-4</v>
      </c>
      <c r="G176" s="2">
        <f t="shared" si="19"/>
        <v>0.94321960898042212</v>
      </c>
      <c r="H176" s="2">
        <f t="shared" si="20"/>
        <v>3.3297148570384709E-4</v>
      </c>
    </row>
    <row r="177" spans="1:8">
      <c r="A177" s="9">
        <v>0.97458999999999996</v>
      </c>
      <c r="B177" s="9">
        <v>0.91308</v>
      </c>
      <c r="C177" s="2">
        <f t="shared" si="15"/>
        <v>1.7708670871419224E-2</v>
      </c>
      <c r="D177" s="2">
        <f t="shared" si="16"/>
        <v>4.1017120146995274E-2</v>
      </c>
      <c r="E177" s="2">
        <f t="shared" si="17"/>
        <v>5.8725791018414499E-2</v>
      </c>
      <c r="F177" s="2">
        <f t="shared" si="18"/>
        <v>2.8150102551770251E-4</v>
      </c>
      <c r="G177" s="2">
        <f t="shared" si="19"/>
        <v>0.94295409169320576</v>
      </c>
      <c r="H177" s="2">
        <f t="shared" si="20"/>
        <v>0</v>
      </c>
    </row>
    <row r="178" spans="1:8">
      <c r="A178" s="9">
        <v>0.97458999999999996</v>
      </c>
      <c r="B178" s="9">
        <v>0.91251000000000004</v>
      </c>
      <c r="C178" s="2">
        <f t="shared" si="15"/>
        <v>1.7708670871419224E-2</v>
      </c>
      <c r="D178" s="2">
        <f t="shared" si="16"/>
        <v>4.1298796957431695E-2</v>
      </c>
      <c r="E178" s="2">
        <f t="shared" si="17"/>
        <v>5.9007467828850919E-2</v>
      </c>
      <c r="F178" s="2">
        <f t="shared" si="18"/>
        <v>2.816768104364209E-4</v>
      </c>
      <c r="G178" s="2">
        <f t="shared" si="19"/>
        <v>0.94268848339226974</v>
      </c>
      <c r="H178" s="2">
        <f t="shared" si="20"/>
        <v>0</v>
      </c>
    </row>
    <row r="179" spans="1:8">
      <c r="A179" s="9">
        <v>0.97458999999999996</v>
      </c>
      <c r="B179" s="9">
        <v>0.91193999999999997</v>
      </c>
      <c r="C179" s="2">
        <f t="shared" si="15"/>
        <v>1.7708670871419224E-2</v>
      </c>
      <c r="D179" s="2">
        <f t="shared" si="16"/>
        <v>4.1580649772463972E-2</v>
      </c>
      <c r="E179" s="2">
        <f t="shared" si="17"/>
        <v>5.9289320643883196E-2</v>
      </c>
      <c r="F179" s="2">
        <f t="shared" si="18"/>
        <v>2.8185281503227688E-4</v>
      </c>
      <c r="G179" s="2">
        <f t="shared" si="19"/>
        <v>0.94242278398952717</v>
      </c>
      <c r="H179" s="2">
        <f t="shared" si="20"/>
        <v>0</v>
      </c>
    </row>
    <row r="180" spans="1:8">
      <c r="A180" s="9">
        <v>0.97409000000000001</v>
      </c>
      <c r="B180" s="9">
        <v>0.91193999999999997</v>
      </c>
      <c r="C180" s="2">
        <f t="shared" si="15"/>
        <v>1.8061743252208794E-2</v>
      </c>
      <c r="D180" s="2">
        <f t="shared" si="16"/>
        <v>4.1580649772463972E-2</v>
      </c>
      <c r="E180" s="2">
        <f t="shared" si="17"/>
        <v>5.9642393024672766E-2</v>
      </c>
      <c r="F180" s="2">
        <f t="shared" si="18"/>
        <v>3.5307238078956943E-4</v>
      </c>
      <c r="G180" s="2">
        <f t="shared" si="19"/>
        <v>0.94209004053347378</v>
      </c>
      <c r="H180" s="2">
        <f t="shared" si="20"/>
        <v>3.3274345605351649E-4</v>
      </c>
    </row>
    <row r="181" spans="1:8">
      <c r="A181" s="9">
        <v>0.97358</v>
      </c>
      <c r="B181" s="9">
        <v>0.91193999999999997</v>
      </c>
      <c r="C181" s="2">
        <f t="shared" si="15"/>
        <v>1.842206383494403E-2</v>
      </c>
      <c r="D181" s="2">
        <f t="shared" si="16"/>
        <v>4.1580649772463972E-2</v>
      </c>
      <c r="E181" s="2">
        <f t="shared" si="17"/>
        <v>6.0002713607407998E-2</v>
      </c>
      <c r="F181" s="2">
        <f t="shared" si="18"/>
        <v>3.6032058273523238E-4</v>
      </c>
      <c r="G181" s="2">
        <f t="shared" si="19"/>
        <v>0.94175058610107953</v>
      </c>
      <c r="H181" s="2">
        <f t="shared" si="20"/>
        <v>3.394544323940832E-4</v>
      </c>
    </row>
    <row r="182" spans="1:8">
      <c r="A182" s="9">
        <v>0.97358</v>
      </c>
      <c r="B182" s="9">
        <v>0.91137000000000001</v>
      </c>
      <c r="C182" s="2">
        <f t="shared" si="15"/>
        <v>1.842206383494403E-2</v>
      </c>
      <c r="D182" s="2">
        <f t="shared" si="16"/>
        <v>4.1862678812180996E-2</v>
      </c>
      <c r="E182" s="2">
        <f t="shared" si="17"/>
        <v>6.0284742647125023E-2</v>
      </c>
      <c r="F182" s="2">
        <f t="shared" si="18"/>
        <v>2.8202903971702442E-4</v>
      </c>
      <c r="G182" s="2">
        <f t="shared" si="19"/>
        <v>0.94148498508762857</v>
      </c>
      <c r="H182" s="2">
        <f t="shared" si="20"/>
        <v>0</v>
      </c>
    </row>
    <row r="183" spans="1:8">
      <c r="A183" s="9">
        <v>0.97358</v>
      </c>
      <c r="B183" s="9">
        <v>0.91080000000000005</v>
      </c>
      <c r="C183" s="2">
        <f t="shared" si="15"/>
        <v>1.842206383494403E-2</v>
      </c>
      <c r="D183" s="2">
        <f t="shared" si="16"/>
        <v>4.2144884297084982E-2</v>
      </c>
      <c r="E183" s="2">
        <f t="shared" si="17"/>
        <v>6.0566948132029008E-2</v>
      </c>
      <c r="F183" s="2">
        <f t="shared" si="18"/>
        <v>2.8220548490398567E-4</v>
      </c>
      <c r="G183" s="2">
        <f t="shared" si="19"/>
        <v>0.94121929286088224</v>
      </c>
      <c r="H183" s="2">
        <f t="shared" si="20"/>
        <v>0</v>
      </c>
    </row>
    <row r="184" spans="1:8">
      <c r="A184" s="9">
        <v>0.97358</v>
      </c>
      <c r="B184" s="9">
        <v>0.90964999999999996</v>
      </c>
      <c r="C184" s="2">
        <f t="shared" si="15"/>
        <v>1.842206383494403E-2</v>
      </c>
      <c r="D184" s="2">
        <f t="shared" si="16"/>
        <v>4.2714784242843237E-2</v>
      </c>
      <c r="E184" s="2">
        <f t="shared" si="17"/>
        <v>6.113684807778727E-2</v>
      </c>
      <c r="F184" s="2">
        <f t="shared" si="18"/>
        <v>5.6989994575826208E-4</v>
      </c>
      <c r="G184" s="2">
        <f t="shared" si="19"/>
        <v>0.94068289203693412</v>
      </c>
      <c r="H184" s="2">
        <f t="shared" si="20"/>
        <v>0</v>
      </c>
    </row>
    <row r="185" spans="1:8">
      <c r="A185" s="9">
        <v>0.97358</v>
      </c>
      <c r="B185" s="9">
        <v>0.90908</v>
      </c>
      <c r="C185" s="2">
        <f t="shared" si="15"/>
        <v>1.842206383494403E-2</v>
      </c>
      <c r="D185" s="2">
        <f t="shared" si="16"/>
        <v>4.2997523499627335E-2</v>
      </c>
      <c r="E185" s="2">
        <f t="shared" si="17"/>
        <v>6.1419587334571368E-2</v>
      </c>
      <c r="F185" s="2">
        <f t="shared" si="18"/>
        <v>2.8273925678409806E-4</v>
      </c>
      <c r="G185" s="2">
        <f t="shared" si="19"/>
        <v>0.94041692405517008</v>
      </c>
      <c r="H185" s="2">
        <f t="shared" si="20"/>
        <v>0</v>
      </c>
    </row>
    <row r="186" spans="1:8">
      <c r="A186" s="9">
        <v>0.97306999999999999</v>
      </c>
      <c r="B186" s="9">
        <v>0.90849999999999997</v>
      </c>
      <c r="C186" s="2">
        <f t="shared" si="15"/>
        <v>1.8782573217417893E-2</v>
      </c>
      <c r="D186" s="2">
        <f t="shared" si="16"/>
        <v>4.3285405124841352E-2</v>
      </c>
      <c r="E186" s="2">
        <f t="shared" si="17"/>
        <v>6.2067978342259245E-2</v>
      </c>
      <c r="F186" s="2">
        <f t="shared" si="18"/>
        <v>6.4839100768787628E-4</v>
      </c>
      <c r="G186" s="2">
        <f t="shared" si="19"/>
        <v>0.93980716617813531</v>
      </c>
      <c r="H186" s="2">
        <f t="shared" si="20"/>
        <v>3.3902912455909955E-4</v>
      </c>
    </row>
    <row r="187" spans="1:8">
      <c r="A187" s="9">
        <v>0.97306999999999999</v>
      </c>
      <c r="B187" s="9">
        <v>0.90793000000000001</v>
      </c>
      <c r="C187" s="2">
        <f t="shared" si="15"/>
        <v>1.8782573217417893E-2</v>
      </c>
      <c r="D187" s="2">
        <f t="shared" si="16"/>
        <v>4.3568502391751487E-2</v>
      </c>
      <c r="E187" s="2">
        <f t="shared" si="17"/>
        <v>6.235107560916938E-2</v>
      </c>
      <c r="F187" s="2">
        <f t="shared" si="18"/>
        <v>2.8309726691013587E-4</v>
      </c>
      <c r="G187" s="2">
        <f t="shared" si="19"/>
        <v>0.93954110933796775</v>
      </c>
      <c r="H187" s="2">
        <f t="shared" si="20"/>
        <v>0</v>
      </c>
    </row>
    <row r="188" spans="1:8">
      <c r="A188" s="9">
        <v>0.97204999999999997</v>
      </c>
      <c r="B188" s="9">
        <v>0.90734999999999999</v>
      </c>
      <c r="C188" s="2">
        <f t="shared" si="15"/>
        <v>1.9504159173721933E-2</v>
      </c>
      <c r="D188" s="2">
        <f t="shared" si="16"/>
        <v>4.3856748769391073E-2</v>
      </c>
      <c r="E188" s="2">
        <f t="shared" si="17"/>
        <v>6.3360907943112998E-2</v>
      </c>
      <c r="F188" s="2">
        <f t="shared" si="18"/>
        <v>1.009832333943618E-3</v>
      </c>
      <c r="G188" s="2">
        <f t="shared" si="19"/>
        <v>0.93859233034668899</v>
      </c>
      <c r="H188" s="2">
        <f t="shared" si="20"/>
        <v>6.7795966986859582E-4</v>
      </c>
    </row>
    <row r="189" spans="1:8">
      <c r="A189" s="9">
        <v>0.97204999999999997</v>
      </c>
      <c r="B189" s="9">
        <v>0.90676999999999996</v>
      </c>
      <c r="C189" s="2">
        <f t="shared" si="15"/>
        <v>1.9504159173721933E-2</v>
      </c>
      <c r="D189" s="2">
        <f t="shared" si="16"/>
        <v>4.414517945998718E-2</v>
      </c>
      <c r="E189" s="2">
        <f t="shared" si="17"/>
        <v>6.3649338633709113E-2</v>
      </c>
      <c r="F189" s="2">
        <f t="shared" si="18"/>
        <v>2.8843069059611426E-4</v>
      </c>
      <c r="G189" s="2">
        <f t="shared" si="19"/>
        <v>0.93832161151265892</v>
      </c>
      <c r="H189" s="2">
        <f t="shared" si="20"/>
        <v>0</v>
      </c>
    </row>
    <row r="190" spans="1:8">
      <c r="A190" s="9">
        <v>0.97153999999999996</v>
      </c>
      <c r="B190" s="9">
        <v>0.90676999999999996</v>
      </c>
      <c r="C190" s="2">
        <f t="shared" si="15"/>
        <v>1.9865236144401683E-2</v>
      </c>
      <c r="D190" s="2">
        <f t="shared" si="16"/>
        <v>4.414517945998718E-2</v>
      </c>
      <c r="E190" s="2">
        <f t="shared" si="17"/>
        <v>6.4010415604388859E-2</v>
      </c>
      <c r="F190" s="2">
        <f t="shared" si="18"/>
        <v>3.6107697067974676E-4</v>
      </c>
      <c r="G190" s="2">
        <f t="shared" si="19"/>
        <v>0.93798280518765065</v>
      </c>
      <c r="H190" s="2">
        <f t="shared" si="20"/>
        <v>3.3880632500833235E-4</v>
      </c>
    </row>
    <row r="191" spans="1:8">
      <c r="A191" s="9">
        <v>0.97153999999999996</v>
      </c>
      <c r="B191" s="9">
        <v>0.90619000000000005</v>
      </c>
      <c r="C191" s="2">
        <f t="shared" si="15"/>
        <v>1.9865236144401683E-2</v>
      </c>
      <c r="D191" s="2">
        <f t="shared" si="16"/>
        <v>4.4433794699400744E-2</v>
      </c>
      <c r="E191" s="2">
        <f t="shared" si="17"/>
        <v>6.4299030843802424E-2</v>
      </c>
      <c r="F191" s="2">
        <f t="shared" si="18"/>
        <v>2.8861523941356437E-4</v>
      </c>
      <c r="G191" s="2">
        <f t="shared" si="19"/>
        <v>0.93771208905576553</v>
      </c>
      <c r="H191" s="2">
        <f t="shared" si="20"/>
        <v>0</v>
      </c>
    </row>
    <row r="192" spans="1:8">
      <c r="A192" s="9">
        <v>0.97153999999999996</v>
      </c>
      <c r="B192" s="9">
        <v>0.90561000000000003</v>
      </c>
      <c r="C192" s="2">
        <f t="shared" si="15"/>
        <v>1.9865236144401683E-2</v>
      </c>
      <c r="D192" s="2">
        <f t="shared" si="16"/>
        <v>4.4722594723945359E-2</v>
      </c>
      <c r="E192" s="2">
        <f t="shared" si="17"/>
        <v>6.4587830868347046E-2</v>
      </c>
      <c r="F192" s="2">
        <f t="shared" si="18"/>
        <v>2.8880002454462206E-4</v>
      </c>
      <c r="G192" s="2">
        <f t="shared" si="19"/>
        <v>0.93744127778143027</v>
      </c>
      <c r="H192" s="2">
        <f t="shared" si="20"/>
        <v>0</v>
      </c>
    </row>
    <row r="193" spans="1:8">
      <c r="A193" s="9">
        <v>0.97101999999999999</v>
      </c>
      <c r="B193" s="9">
        <v>0.90503</v>
      </c>
      <c r="C193" s="2">
        <f t="shared" si="15"/>
        <v>2.0233588263185887E-2</v>
      </c>
      <c r="D193" s="2">
        <f t="shared" si="16"/>
        <v>4.5011579770389096E-2</v>
      </c>
      <c r="E193" s="2">
        <f t="shared" si="17"/>
        <v>6.5245168033574982E-2</v>
      </c>
      <c r="F193" s="2">
        <f t="shared" si="18"/>
        <v>6.5733716522793639E-4</v>
      </c>
      <c r="G193" s="2">
        <f t="shared" si="19"/>
        <v>0.93682506278932576</v>
      </c>
      <c r="H193" s="2">
        <f t="shared" si="20"/>
        <v>3.45308480906561E-4</v>
      </c>
    </row>
    <row r="194" spans="1:8">
      <c r="A194" s="9">
        <v>0.97101999999999999</v>
      </c>
      <c r="B194" s="9">
        <v>0.90444999999999998</v>
      </c>
      <c r="C194" s="2">
        <f t="shared" si="15"/>
        <v>2.0233588263185887E-2</v>
      </c>
      <c r="D194" s="2">
        <f t="shared" si="16"/>
        <v>4.5300750075955319E-2</v>
      </c>
      <c r="E194" s="2">
        <f t="shared" si="17"/>
        <v>6.5534338339141213E-2</v>
      </c>
      <c r="F194" s="2">
        <f t="shared" si="18"/>
        <v>2.8917030556623036E-4</v>
      </c>
      <c r="G194" s="2">
        <f t="shared" si="19"/>
        <v>0.93655416079965703</v>
      </c>
      <c r="H194" s="2">
        <f t="shared" si="20"/>
        <v>0</v>
      </c>
    </row>
    <row r="195" spans="1:8">
      <c r="A195" s="9">
        <v>0.97101999999999999</v>
      </c>
      <c r="B195" s="9">
        <v>0.90386999999999995</v>
      </c>
      <c r="C195" s="2">
        <f t="shared" si="15"/>
        <v>2.0233588263185887E-2</v>
      </c>
      <c r="D195" s="2">
        <f t="shared" si="16"/>
        <v>4.5590105878323794E-2</v>
      </c>
      <c r="E195" s="2">
        <f t="shared" si="17"/>
        <v>6.5823694141509681E-2</v>
      </c>
      <c r="F195" s="2">
        <f t="shared" si="18"/>
        <v>2.8935580236846836E-4</v>
      </c>
      <c r="G195" s="2">
        <f t="shared" si="19"/>
        <v>0.9362831634189972</v>
      </c>
      <c r="H195" s="2">
        <f t="shared" si="20"/>
        <v>0</v>
      </c>
    </row>
    <row r="196" spans="1:8">
      <c r="A196" s="9">
        <v>0.97050000000000003</v>
      </c>
      <c r="B196" s="9">
        <v>0.90271000000000001</v>
      </c>
      <c r="C196" s="2">
        <f t="shared" ref="C196:C259" si="21">-LN(POWER(A196,$Q$5))</f>
        <v>2.0602137694499444E-2</v>
      </c>
      <c r="D196" s="2">
        <f t="shared" ref="D196:D259" si="22">-LN(POWER(B196,$R$5))</f>
        <v>4.6169374926476284E-2</v>
      </c>
      <c r="E196" s="2">
        <f t="shared" ref="E196:E259" si="23">C196+D196</f>
        <v>6.677151262097572E-2</v>
      </c>
      <c r="F196" s="2">
        <f t="shared" ref="F196:F259" si="24">E196-E195</f>
        <v>9.4781847946603937E-4</v>
      </c>
      <c r="G196" s="2">
        <f t="shared" ref="G196:G259" si="25">INDEX(G195:G195,MATCH(9.99999999999999E+307,G195:G195))+(1-F196)*INDEX(G195:G195,MATCH(9.99999999999999E+307,G195:G195))-INDEX(G195:G195,MATCH(9.99999999999999E+307,G195:G195))</f>
        <v>0.93539573693469591</v>
      </c>
      <c r="H196" s="2">
        <f t="shared" ref="H196:H259" si="26">G195*(C196-C195)</f>
        <v>3.4506662742652961E-4</v>
      </c>
    </row>
    <row r="197" spans="1:8">
      <c r="A197" s="9">
        <v>0.97050000000000003</v>
      </c>
      <c r="B197" s="9">
        <v>0.90212000000000003</v>
      </c>
      <c r="C197" s="2">
        <f t="shared" si="21"/>
        <v>2.0602137694499444E-2</v>
      </c>
      <c r="D197" s="2">
        <f t="shared" si="22"/>
        <v>4.6464288796756355E-2</v>
      </c>
      <c r="E197" s="2">
        <f t="shared" si="23"/>
        <v>6.7066426491255798E-2</v>
      </c>
      <c r="F197" s="2">
        <f t="shared" si="24"/>
        <v>2.9491387028007798E-4</v>
      </c>
      <c r="G197" s="2">
        <f t="shared" si="25"/>
        <v>0.93511987575767308</v>
      </c>
      <c r="H197" s="2">
        <f t="shared" si="26"/>
        <v>0</v>
      </c>
    </row>
    <row r="198" spans="1:8">
      <c r="A198" s="9">
        <v>0.97050000000000003</v>
      </c>
      <c r="B198" s="9">
        <v>0.90154000000000001</v>
      </c>
      <c r="C198" s="2">
        <f t="shared" si="21"/>
        <v>2.0602137694499444E-2</v>
      </c>
      <c r="D198" s="2">
        <f t="shared" si="22"/>
        <v>4.6754392189098458E-2</v>
      </c>
      <c r="E198" s="2">
        <f t="shared" si="23"/>
        <v>6.7356529883597901E-2</v>
      </c>
      <c r="F198" s="2">
        <f t="shared" si="24"/>
        <v>2.9010339234210314E-4</v>
      </c>
      <c r="G198" s="2">
        <f t="shared" si="25"/>
        <v>0.93484859430946909</v>
      </c>
      <c r="H198" s="2">
        <f t="shared" si="26"/>
        <v>0</v>
      </c>
    </row>
    <row r="199" spans="1:8">
      <c r="A199" s="9">
        <v>0.97050000000000003</v>
      </c>
      <c r="B199" s="9">
        <v>0.90095000000000003</v>
      </c>
      <c r="C199" s="2">
        <f t="shared" si="21"/>
        <v>2.0602137694499444E-2</v>
      </c>
      <c r="D199" s="2">
        <f t="shared" si="22"/>
        <v>4.7049688917816294E-2</v>
      </c>
      <c r="E199" s="2">
        <f t="shared" si="23"/>
        <v>6.7651826612315738E-2</v>
      </c>
      <c r="F199" s="2">
        <f t="shared" si="24"/>
        <v>2.9529672871783652E-4</v>
      </c>
      <c r="G199" s="2">
        <f t="shared" si="25"/>
        <v>0.9345725365777231</v>
      </c>
      <c r="H199" s="2">
        <f t="shared" si="26"/>
        <v>0</v>
      </c>
    </row>
    <row r="200" spans="1:8">
      <c r="A200" s="9">
        <v>0.97050000000000003</v>
      </c>
      <c r="B200" s="9">
        <v>0.90037</v>
      </c>
      <c r="C200" s="2">
        <f t="shared" si="21"/>
        <v>2.0602137694499444E-2</v>
      </c>
      <c r="D200" s="2">
        <f t="shared" si="22"/>
        <v>4.7340169168231847E-2</v>
      </c>
      <c r="E200" s="2">
        <f t="shared" si="23"/>
        <v>6.7942306862731283E-2</v>
      </c>
      <c r="F200" s="2">
        <f t="shared" si="24"/>
        <v>2.9048025041554515E-4</v>
      </c>
      <c r="G200" s="2">
        <f t="shared" si="25"/>
        <v>0.93430106171326655</v>
      </c>
      <c r="H200" s="2">
        <f t="shared" si="26"/>
        <v>0</v>
      </c>
    </row>
    <row r="201" spans="1:8">
      <c r="A201" s="9">
        <v>0.96997999999999995</v>
      </c>
      <c r="B201" s="9">
        <v>0.89978000000000002</v>
      </c>
      <c r="C201" s="2">
        <f t="shared" si="21"/>
        <v>2.0970884649841606E-2</v>
      </c>
      <c r="D201" s="2">
        <f t="shared" si="22"/>
        <v>4.7635849750736793E-2</v>
      </c>
      <c r="E201" s="2">
        <f t="shared" si="23"/>
        <v>6.8606734400578406E-2</v>
      </c>
      <c r="F201" s="2">
        <f t="shared" si="24"/>
        <v>6.6442753784712316E-4</v>
      </c>
      <c r="G201" s="2">
        <f t="shared" si="25"/>
        <v>0.9336802863592244</v>
      </c>
      <c r="H201" s="2">
        <f t="shared" si="26"/>
        <v>3.4452067187971708E-4</v>
      </c>
    </row>
    <row r="202" spans="1:8">
      <c r="A202" s="9">
        <v>0.96997999999999995</v>
      </c>
      <c r="B202" s="9">
        <v>0.8992</v>
      </c>
      <c r="C202" s="2">
        <f t="shared" si="21"/>
        <v>2.0970884649841606E-2</v>
      </c>
      <c r="D202" s="2">
        <f t="shared" si="22"/>
        <v>4.7926707839612476E-2</v>
      </c>
      <c r="E202" s="2">
        <f t="shared" si="23"/>
        <v>6.8897592489454082E-2</v>
      </c>
      <c r="F202" s="2">
        <f t="shared" si="24"/>
        <v>2.9085808887567566E-4</v>
      </c>
      <c r="G202" s="2">
        <f t="shared" si="25"/>
        <v>0.93340871789551305</v>
      </c>
      <c r="H202" s="2">
        <f t="shared" si="26"/>
        <v>0</v>
      </c>
    </row>
    <row r="203" spans="1:8">
      <c r="A203" s="9">
        <v>0.96997999999999995</v>
      </c>
      <c r="B203" s="9">
        <v>0.89802000000000004</v>
      </c>
      <c r="C203" s="2">
        <f t="shared" si="21"/>
        <v>2.0970884649841606E-2</v>
      </c>
      <c r="D203" s="2">
        <f t="shared" si="22"/>
        <v>4.8519033162078867E-2</v>
      </c>
      <c r="E203" s="2">
        <f t="shared" si="23"/>
        <v>6.9489917811920474E-2</v>
      </c>
      <c r="F203" s="2">
        <f t="shared" si="24"/>
        <v>5.9232532246639158E-4</v>
      </c>
      <c r="G203" s="2">
        <f t="shared" si="25"/>
        <v>0.93285583627569246</v>
      </c>
      <c r="H203" s="2">
        <f t="shared" si="26"/>
        <v>0</v>
      </c>
    </row>
    <row r="204" spans="1:8">
      <c r="A204" s="9">
        <v>0.96892</v>
      </c>
      <c r="B204" s="9">
        <v>0.89742999999999995</v>
      </c>
      <c r="C204" s="2">
        <f t="shared" si="21"/>
        <v>2.1723173730115251E-2</v>
      </c>
      <c r="D204" s="2">
        <f t="shared" si="22"/>
        <v>4.8815487756022506E-2</v>
      </c>
      <c r="E204" s="2">
        <f t="shared" si="23"/>
        <v>7.0538661486137758E-2</v>
      </c>
      <c r="F204" s="2">
        <f t="shared" si="24"/>
        <v>1.048743674217284E-3</v>
      </c>
      <c r="G204" s="2">
        <f t="shared" si="25"/>
        <v>0.93187750961844174</v>
      </c>
      <c r="H204" s="2">
        <f t="shared" si="26"/>
        <v>7.0177725909974275E-4</v>
      </c>
    </row>
    <row r="205" spans="1:8">
      <c r="A205" s="9">
        <v>0.96838999999999997</v>
      </c>
      <c r="B205" s="9">
        <v>0.89685000000000004</v>
      </c>
      <c r="C205" s="2">
        <f t="shared" si="21"/>
        <v>2.2099626953609151E-2</v>
      </c>
      <c r="D205" s="2">
        <f t="shared" si="22"/>
        <v>4.9107107728836537E-2</v>
      </c>
      <c r="E205" s="2">
        <f t="shared" si="23"/>
        <v>7.1206734682445691E-2</v>
      </c>
      <c r="F205" s="2">
        <f t="shared" si="24"/>
        <v>6.6807319630793338E-4</v>
      </c>
      <c r="G205" s="2">
        <f t="shared" si="25"/>
        <v>0.93125494723202351</v>
      </c>
      <c r="H205" s="2">
        <f t="shared" si="26"/>
        <v>3.5080829239732953E-4</v>
      </c>
    </row>
    <row r="206" spans="1:8">
      <c r="A206" s="9">
        <v>0.96838999999999997</v>
      </c>
      <c r="B206" s="9">
        <v>0.89507999999999999</v>
      </c>
      <c r="C206" s="2">
        <f t="shared" si="21"/>
        <v>2.2099626953609151E-2</v>
      </c>
      <c r="D206" s="2">
        <f t="shared" si="22"/>
        <v>4.9998218801218505E-2</v>
      </c>
      <c r="E206" s="2">
        <f t="shared" si="23"/>
        <v>7.2097845754827652E-2</v>
      </c>
      <c r="F206" s="2">
        <f t="shared" si="24"/>
        <v>8.9111107238196152E-4</v>
      </c>
      <c r="G206" s="2">
        <f t="shared" si="25"/>
        <v>0.93042509563733455</v>
      </c>
      <c r="H206" s="2">
        <f t="shared" si="26"/>
        <v>0</v>
      </c>
    </row>
    <row r="207" spans="1:8">
      <c r="A207" s="9">
        <v>0.96838999999999997</v>
      </c>
      <c r="B207" s="9">
        <v>0.89449000000000001</v>
      </c>
      <c r="C207" s="2">
        <f t="shared" si="21"/>
        <v>2.2099626953609151E-2</v>
      </c>
      <c r="D207" s="2">
        <f t="shared" si="22"/>
        <v>5.0295647457723719E-2</v>
      </c>
      <c r="E207" s="2">
        <f t="shared" si="23"/>
        <v>7.2395274411332866E-2</v>
      </c>
      <c r="F207" s="2">
        <f t="shared" si="24"/>
        <v>2.9742865650521366E-4</v>
      </c>
      <c r="G207" s="2">
        <f t="shared" si="25"/>
        <v>0.93014836055116046</v>
      </c>
      <c r="H207" s="2">
        <f t="shared" si="26"/>
        <v>0</v>
      </c>
    </row>
    <row r="208" spans="1:8">
      <c r="A208" s="9">
        <v>0.96838999999999997</v>
      </c>
      <c r="B208" s="9">
        <v>0.89388999999999996</v>
      </c>
      <c r="C208" s="2">
        <f t="shared" si="21"/>
        <v>2.2099626953609151E-2</v>
      </c>
      <c r="D208" s="2">
        <f t="shared" si="22"/>
        <v>5.0598318543727719E-2</v>
      </c>
      <c r="E208" s="2">
        <f t="shared" si="23"/>
        <v>7.2697945497336866E-2</v>
      </c>
      <c r="F208" s="2">
        <f t="shared" si="24"/>
        <v>3.0267108600399995E-4</v>
      </c>
      <c r="G208" s="2">
        <f t="shared" si="25"/>
        <v>0.92986683153672756</v>
      </c>
      <c r="H208" s="2">
        <f t="shared" si="26"/>
        <v>0</v>
      </c>
    </row>
    <row r="209" spans="1:8">
      <c r="A209" s="9">
        <v>0.96784999999999999</v>
      </c>
      <c r="B209" s="9">
        <v>0.89388999999999996</v>
      </c>
      <c r="C209" s="2">
        <f t="shared" si="21"/>
        <v>2.2483395028287726E-2</v>
      </c>
      <c r="D209" s="2">
        <f t="shared" si="22"/>
        <v>5.0598318543727719E-2</v>
      </c>
      <c r="E209" s="2">
        <f t="shared" si="23"/>
        <v>7.3081713572015441E-2</v>
      </c>
      <c r="F209" s="2">
        <f t="shared" si="24"/>
        <v>3.8376807467857543E-4</v>
      </c>
      <c r="G209" s="2">
        <f t="shared" si="25"/>
        <v>0.92950997833308113</v>
      </c>
      <c r="H209" s="2">
        <f t="shared" si="26"/>
        <v>3.5685320364631717E-4</v>
      </c>
    </row>
    <row r="210" spans="1:8">
      <c r="A210" s="9">
        <v>0.96731</v>
      </c>
      <c r="B210" s="9">
        <v>0.89329999999999998</v>
      </c>
      <c r="C210" s="2">
        <f t="shared" si="21"/>
        <v>2.2867377281402174E-2</v>
      </c>
      <c r="D210" s="2">
        <f t="shared" si="22"/>
        <v>5.0896143285850078E-2</v>
      </c>
      <c r="E210" s="2">
        <f t="shared" si="23"/>
        <v>7.3763520567252244E-2</v>
      </c>
      <c r="F210" s="2">
        <f t="shared" si="24"/>
        <v>6.8180699523680277E-4</v>
      </c>
      <c r="G210" s="2">
        <f t="shared" si="25"/>
        <v>0.92887623192771129</v>
      </c>
      <c r="H210" s="2">
        <f t="shared" si="26"/>
        <v>3.5691533577269781E-4</v>
      </c>
    </row>
    <row r="211" spans="1:8">
      <c r="A211" s="9">
        <v>0.96677000000000002</v>
      </c>
      <c r="B211" s="9">
        <v>0.89270000000000005</v>
      </c>
      <c r="C211" s="2">
        <f t="shared" si="21"/>
        <v>2.3251573952149284E-2</v>
      </c>
      <c r="D211" s="2">
        <f t="shared" si="22"/>
        <v>5.1199217707374116E-2</v>
      </c>
      <c r="E211" s="2">
        <f t="shared" si="23"/>
        <v>7.4450791659523397E-2</v>
      </c>
      <c r="F211" s="2">
        <f t="shared" si="24"/>
        <v>6.8727109227115224E-4</v>
      </c>
      <c r="G211" s="2">
        <f t="shared" si="25"/>
        <v>0.92823784214520955</v>
      </c>
      <c r="H211" s="2">
        <f t="shared" si="26"/>
        <v>3.5687115584274754E-4</v>
      </c>
    </row>
    <row r="212" spans="1:8">
      <c r="A212" s="9">
        <v>0.96677000000000002</v>
      </c>
      <c r="B212" s="9">
        <v>0.89149999999999996</v>
      </c>
      <c r="C212" s="2">
        <f t="shared" si="21"/>
        <v>2.3251573952149284E-2</v>
      </c>
      <c r="D212" s="2">
        <f t="shared" si="22"/>
        <v>5.1805978135685354E-2</v>
      </c>
      <c r="E212" s="2">
        <f t="shared" si="23"/>
        <v>7.5057552087834642E-2</v>
      </c>
      <c r="F212" s="2">
        <f t="shared" si="24"/>
        <v>6.0676042831124544E-4</v>
      </c>
      <c r="G212" s="2">
        <f t="shared" si="25"/>
        <v>0.92767462415453483</v>
      </c>
      <c r="H212" s="2">
        <f t="shared" si="26"/>
        <v>0</v>
      </c>
    </row>
    <row r="213" spans="1:8">
      <c r="A213" s="9">
        <v>0.96677000000000002</v>
      </c>
      <c r="B213" s="9">
        <v>0.89090000000000003</v>
      </c>
      <c r="C213" s="2">
        <f t="shared" si="21"/>
        <v>2.3251573952149284E-2</v>
      </c>
      <c r="D213" s="2">
        <f t="shared" si="22"/>
        <v>5.2109664691410332E-2</v>
      </c>
      <c r="E213" s="2">
        <f t="shared" si="23"/>
        <v>7.5361238643559619E-2</v>
      </c>
      <c r="F213" s="2">
        <f t="shared" si="24"/>
        <v>3.0368655572497738E-4</v>
      </c>
      <c r="G213" s="2">
        <f t="shared" si="25"/>
        <v>0.92739290184309198</v>
      </c>
      <c r="H213" s="2">
        <f t="shared" si="26"/>
        <v>0</v>
      </c>
    </row>
    <row r="214" spans="1:8">
      <c r="A214" s="9">
        <v>0.96677000000000002</v>
      </c>
      <c r="B214" s="9">
        <v>0.89029999999999998</v>
      </c>
      <c r="C214" s="2">
        <f t="shared" si="21"/>
        <v>2.3251573952149284E-2</v>
      </c>
      <c r="D214" s="2">
        <f t="shared" si="22"/>
        <v>5.2413555841731463E-2</v>
      </c>
      <c r="E214" s="2">
        <f t="shared" si="23"/>
        <v>7.566512979388075E-2</v>
      </c>
      <c r="F214" s="2">
        <f t="shared" si="24"/>
        <v>3.0389115032113112E-4</v>
      </c>
      <c r="G214" s="2">
        <f t="shared" si="25"/>
        <v>0.92711107534735127</v>
      </c>
      <c r="H214" s="2">
        <f t="shared" si="26"/>
        <v>0</v>
      </c>
    </row>
    <row r="215" spans="1:8">
      <c r="A215" s="9">
        <v>0.96677000000000002</v>
      </c>
      <c r="B215" s="9">
        <v>0.88970000000000005</v>
      </c>
      <c r="C215" s="2">
        <f t="shared" si="21"/>
        <v>2.3251573952149284E-2</v>
      </c>
      <c r="D215" s="2">
        <f t="shared" si="22"/>
        <v>5.2717651862506446E-2</v>
      </c>
      <c r="E215" s="2">
        <f t="shared" si="23"/>
        <v>7.5969225814655733E-2</v>
      </c>
      <c r="F215" s="2">
        <f t="shared" si="24"/>
        <v>3.0409602077498266E-4</v>
      </c>
      <c r="G215" s="2">
        <f t="shared" si="25"/>
        <v>0.92682914455852172</v>
      </c>
      <c r="H215" s="2">
        <f t="shared" si="26"/>
        <v>0</v>
      </c>
    </row>
    <row r="216" spans="1:8">
      <c r="A216" s="9">
        <v>0.96621999999999997</v>
      </c>
      <c r="B216" s="9">
        <v>0.88970000000000005</v>
      </c>
      <c r="C216" s="2">
        <f t="shared" si="21"/>
        <v>2.3643106034318583E-2</v>
      </c>
      <c r="D216" s="2">
        <f t="shared" si="22"/>
        <v>5.2717651862506446E-2</v>
      </c>
      <c r="E216" s="2">
        <f t="shared" si="23"/>
        <v>7.6360757896825032E-2</v>
      </c>
      <c r="F216" s="2">
        <f t="shared" si="24"/>
        <v>3.9153208216929913E-4</v>
      </c>
      <c r="G216" s="2">
        <f t="shared" si="25"/>
        <v>0.92646626121373754</v>
      </c>
      <c r="H216" s="2">
        <f t="shared" si="26"/>
        <v>3.6288334478418833E-4</v>
      </c>
    </row>
    <row r="217" spans="1:8">
      <c r="A217" s="9">
        <v>0.96621999999999997</v>
      </c>
      <c r="B217" s="9">
        <v>0.88849</v>
      </c>
      <c r="C217" s="2">
        <f t="shared" si="21"/>
        <v>2.3643106034318583E-2</v>
      </c>
      <c r="D217" s="2">
        <f t="shared" si="22"/>
        <v>5.3331536473477284E-2</v>
      </c>
      <c r="E217" s="2">
        <f t="shared" si="23"/>
        <v>7.6974642507795871E-2</v>
      </c>
      <c r="F217" s="2">
        <f t="shared" si="24"/>
        <v>6.1388461097083846E-4</v>
      </c>
      <c r="G217" s="2">
        <f t="shared" si="25"/>
        <v>0.92589751783339458</v>
      </c>
      <c r="H217" s="2">
        <f t="shared" si="26"/>
        <v>0</v>
      </c>
    </row>
    <row r="218" spans="1:8">
      <c r="A218" s="9">
        <v>0.96621999999999997</v>
      </c>
      <c r="B218" s="9">
        <v>0.88788999999999996</v>
      </c>
      <c r="C218" s="2">
        <f t="shared" si="21"/>
        <v>2.3643106034318583E-2</v>
      </c>
      <c r="D218" s="2">
        <f t="shared" si="22"/>
        <v>5.363625219706307E-2</v>
      </c>
      <c r="E218" s="2">
        <f t="shared" si="23"/>
        <v>7.7279358231381656E-2</v>
      </c>
      <c r="F218" s="2">
        <f t="shared" si="24"/>
        <v>3.0471572358578558E-4</v>
      </c>
      <c r="G218" s="2">
        <f t="shared" si="25"/>
        <v>0.9256153823012816</v>
      </c>
      <c r="H218" s="2">
        <f t="shared" si="26"/>
        <v>0</v>
      </c>
    </row>
    <row r="219" spans="1:8">
      <c r="A219" s="9">
        <v>0.96621999999999997</v>
      </c>
      <c r="B219" s="9">
        <v>0.88727999999999996</v>
      </c>
      <c r="C219" s="2">
        <f t="shared" si="21"/>
        <v>2.3643106034318583E-2</v>
      </c>
      <c r="D219" s="2">
        <f t="shared" si="22"/>
        <v>5.3946257679963451E-2</v>
      </c>
      <c r="E219" s="2">
        <f t="shared" si="23"/>
        <v>7.7589363714282031E-2</v>
      </c>
      <c r="F219" s="2">
        <f t="shared" si="24"/>
        <v>3.1000548290037455E-4</v>
      </c>
      <c r="G219" s="2">
        <f t="shared" si="25"/>
        <v>0.92532843645771123</v>
      </c>
      <c r="H219" s="2">
        <f t="shared" si="26"/>
        <v>0</v>
      </c>
    </row>
    <row r="220" spans="1:8">
      <c r="A220" s="9">
        <v>0.96621999999999997</v>
      </c>
      <c r="B220" s="9">
        <v>0.88668000000000002</v>
      </c>
      <c r="C220" s="2">
        <f t="shared" si="21"/>
        <v>2.3643106034318583E-2</v>
      </c>
      <c r="D220" s="2">
        <f t="shared" si="22"/>
        <v>5.4251389090547247E-2</v>
      </c>
      <c r="E220" s="2">
        <f t="shared" si="23"/>
        <v>7.7894495124865834E-2</v>
      </c>
      <c r="F220" s="2">
        <f t="shared" si="24"/>
        <v>3.0513141058380322E-4</v>
      </c>
      <c r="G220" s="2">
        <f t="shared" si="25"/>
        <v>0.9250460896866417</v>
      </c>
      <c r="H220" s="2">
        <f t="shared" si="26"/>
        <v>0</v>
      </c>
    </row>
    <row r="221" spans="1:8">
      <c r="A221" s="9">
        <v>0.96565999999999996</v>
      </c>
      <c r="B221" s="9">
        <v>0.88607000000000002</v>
      </c>
      <c r="C221" s="2">
        <f t="shared" si="21"/>
        <v>2.4041985934783173E-2</v>
      </c>
      <c r="D221" s="2">
        <f t="shared" si="22"/>
        <v>5.4561817765283994E-2</v>
      </c>
      <c r="E221" s="2">
        <f t="shared" si="23"/>
        <v>7.8603803700067171E-2</v>
      </c>
      <c r="F221" s="2">
        <f t="shared" si="24"/>
        <v>7.0930857520133672E-4</v>
      </c>
      <c r="G221" s="2">
        <f t="shared" si="25"/>
        <v>0.92438994656277051</v>
      </c>
      <c r="H221" s="2">
        <f t="shared" si="26"/>
        <v>3.6898229217936546E-4</v>
      </c>
    </row>
    <row r="222" spans="1:8">
      <c r="A222" s="9">
        <v>0.96565999999999996</v>
      </c>
      <c r="B222" s="9">
        <v>0.88546999999999998</v>
      </c>
      <c r="C222" s="2">
        <f t="shared" si="21"/>
        <v>2.4041985934783173E-2</v>
      </c>
      <c r="D222" s="2">
        <f t="shared" si="22"/>
        <v>5.4867365998558987E-2</v>
      </c>
      <c r="E222" s="2">
        <f t="shared" si="23"/>
        <v>7.8909351933342156E-2</v>
      </c>
      <c r="F222" s="2">
        <f t="shared" si="24"/>
        <v>3.0554823327498537E-4</v>
      </c>
      <c r="G222" s="2">
        <f t="shared" si="25"/>
        <v>0.92410750084774107</v>
      </c>
      <c r="H222" s="2">
        <f t="shared" si="26"/>
        <v>0</v>
      </c>
    </row>
    <row r="223" spans="1:8">
      <c r="A223" s="9">
        <v>0.96565999999999996</v>
      </c>
      <c r="B223" s="9">
        <v>0.88424999999999998</v>
      </c>
      <c r="C223" s="2">
        <f t="shared" si="21"/>
        <v>2.4041985934783173E-2</v>
      </c>
      <c r="D223" s="2">
        <f t="shared" si="22"/>
        <v>5.5489286413761718E-2</v>
      </c>
      <c r="E223" s="2">
        <f t="shared" si="23"/>
        <v>7.9531272348544887E-2</v>
      </c>
      <c r="F223" s="2">
        <f t="shared" si="24"/>
        <v>6.2192041520273134E-4</v>
      </c>
      <c r="G223" s="2">
        <f t="shared" si="25"/>
        <v>0.92353277952712198</v>
      </c>
      <c r="H223" s="2">
        <f t="shared" si="26"/>
        <v>0</v>
      </c>
    </row>
    <row r="224" spans="1:8">
      <c r="A224" s="9">
        <v>0.96511000000000002</v>
      </c>
      <c r="B224" s="9">
        <v>0.88424999999999998</v>
      </c>
      <c r="C224" s="2">
        <f t="shared" si="21"/>
        <v>2.4433968200697334E-2</v>
      </c>
      <c r="D224" s="2">
        <f t="shared" si="22"/>
        <v>5.5489286413761718E-2</v>
      </c>
      <c r="E224" s="2">
        <f t="shared" si="23"/>
        <v>7.9923254614459052E-2</v>
      </c>
      <c r="F224" s="2">
        <f t="shared" si="24"/>
        <v>3.9198226591416474E-4</v>
      </c>
      <c r="G224" s="2">
        <f t="shared" si="25"/>
        <v>0.92317077105555678</v>
      </c>
      <c r="H224" s="2">
        <f t="shared" si="26"/>
        <v>3.6200847156504481E-4</v>
      </c>
    </row>
    <row r="225" spans="1:8">
      <c r="A225" s="9">
        <v>0.96511000000000002</v>
      </c>
      <c r="B225" s="9">
        <v>0.88365000000000005</v>
      </c>
      <c r="C225" s="2">
        <f t="shared" si="21"/>
        <v>2.4433968200697334E-2</v>
      </c>
      <c r="D225" s="2">
        <f t="shared" si="22"/>
        <v>5.5795463752559692E-2</v>
      </c>
      <c r="E225" s="2">
        <f t="shared" si="23"/>
        <v>8.0229431953257019E-2</v>
      </c>
      <c r="F225" s="2">
        <f t="shared" si="24"/>
        <v>3.061773387979666E-4</v>
      </c>
      <c r="G225" s="2">
        <f t="shared" si="25"/>
        <v>0.92288811708561891</v>
      </c>
      <c r="H225" s="2">
        <f t="shared" si="26"/>
        <v>0</v>
      </c>
    </row>
    <row r="226" spans="1:8">
      <c r="A226" s="9">
        <v>0.96511000000000002</v>
      </c>
      <c r="B226" s="9">
        <v>0.88304000000000005</v>
      </c>
      <c r="C226" s="2">
        <f t="shared" si="21"/>
        <v>2.4433968200697334E-2</v>
      </c>
      <c r="D226" s="2">
        <f t="shared" si="22"/>
        <v>5.6106957242243162E-2</v>
      </c>
      <c r="E226" s="2">
        <f t="shared" si="23"/>
        <v>8.0540925442940503E-2</v>
      </c>
      <c r="F226" s="2">
        <f t="shared" si="24"/>
        <v>3.1149348968348423E-4</v>
      </c>
      <c r="G226" s="2">
        <f t="shared" si="25"/>
        <v>0.92260064344544057</v>
      </c>
      <c r="H226" s="2">
        <f t="shared" si="26"/>
        <v>0</v>
      </c>
    </row>
    <row r="227" spans="1:8">
      <c r="A227" s="9">
        <v>0.96511000000000002</v>
      </c>
      <c r="B227" s="9">
        <v>0.88243000000000005</v>
      </c>
      <c r="C227" s="2">
        <f t="shared" si="21"/>
        <v>2.4433968200697334E-2</v>
      </c>
      <c r="D227" s="2">
        <f t="shared" si="22"/>
        <v>5.6418665984571785E-2</v>
      </c>
      <c r="E227" s="2">
        <f t="shared" si="23"/>
        <v>8.0852634185269112E-2</v>
      </c>
      <c r="F227" s="2">
        <f t="shared" si="24"/>
        <v>3.1170874232860912E-4</v>
      </c>
      <c r="G227" s="2">
        <f t="shared" si="25"/>
        <v>0.92231306075920072</v>
      </c>
      <c r="H227" s="2">
        <f t="shared" si="26"/>
        <v>0</v>
      </c>
    </row>
    <row r="228" spans="1:8">
      <c r="A228" s="9">
        <v>0.96511000000000002</v>
      </c>
      <c r="B228" s="9">
        <v>0.88182000000000005</v>
      </c>
      <c r="C228" s="2">
        <f t="shared" si="21"/>
        <v>2.4433968200697334E-2</v>
      </c>
      <c r="D228" s="2">
        <f t="shared" si="22"/>
        <v>5.6730590277245391E-2</v>
      </c>
      <c r="E228" s="2">
        <f t="shared" si="23"/>
        <v>8.1164558477942725E-2</v>
      </c>
      <c r="F228" s="2">
        <f t="shared" si="24"/>
        <v>3.1192429267361266E-4</v>
      </c>
      <c r="G228" s="2">
        <f t="shared" si="25"/>
        <v>0.9220253689100999</v>
      </c>
      <c r="H228" s="2">
        <f t="shared" si="26"/>
        <v>0</v>
      </c>
    </row>
    <row r="229" spans="1:8">
      <c r="A229" s="9">
        <v>0.96511000000000002</v>
      </c>
      <c r="B229" s="9">
        <v>0.88058999999999998</v>
      </c>
      <c r="C229" s="2">
        <f t="shared" si="21"/>
        <v>2.4433968200697334E-2</v>
      </c>
      <c r="D229" s="2">
        <f t="shared" si="22"/>
        <v>5.7360209104840479E-2</v>
      </c>
      <c r="E229" s="2">
        <f t="shared" si="23"/>
        <v>8.1794177305537813E-2</v>
      </c>
      <c r="F229" s="2">
        <f t="shared" si="24"/>
        <v>6.2961882759508814E-4</v>
      </c>
      <c r="G229" s="2">
        <f t="shared" si="25"/>
        <v>0.92144484437831387</v>
      </c>
      <c r="H229" s="2">
        <f t="shared" si="26"/>
        <v>0</v>
      </c>
    </row>
    <row r="230" spans="1:8">
      <c r="A230" s="9">
        <v>0.96511000000000002</v>
      </c>
      <c r="B230" s="9">
        <v>0.87936999999999999</v>
      </c>
      <c r="C230" s="2">
        <f t="shared" si="21"/>
        <v>2.4433968200697334E-2</v>
      </c>
      <c r="D230" s="2">
        <f t="shared" si="22"/>
        <v>5.7985578430922759E-2</v>
      </c>
      <c r="E230" s="2">
        <f t="shared" si="23"/>
        <v>8.24195466316201E-2</v>
      </c>
      <c r="F230" s="2">
        <f t="shared" si="24"/>
        <v>6.2536932608228679E-4</v>
      </c>
      <c r="G230" s="2">
        <f t="shared" si="25"/>
        <v>0.92086860103696311</v>
      </c>
      <c r="H230" s="2">
        <f t="shared" si="26"/>
        <v>0</v>
      </c>
    </row>
    <row r="231" spans="1:8">
      <c r="A231" s="9">
        <v>0.96511000000000002</v>
      </c>
      <c r="B231" s="9">
        <v>0.87875000000000003</v>
      </c>
      <c r="C231" s="2">
        <f t="shared" si="21"/>
        <v>2.4433968200697334E-2</v>
      </c>
      <c r="D231" s="2">
        <f t="shared" si="22"/>
        <v>5.8303721646145702E-2</v>
      </c>
      <c r="E231" s="2">
        <f t="shared" si="23"/>
        <v>8.2737689846843043E-2</v>
      </c>
      <c r="F231" s="2">
        <f t="shared" si="24"/>
        <v>3.1814321522294353E-4</v>
      </c>
      <c r="G231" s="2">
        <f t="shared" si="25"/>
        <v>0.92057563293943123</v>
      </c>
      <c r="H231" s="2">
        <f t="shared" si="26"/>
        <v>0</v>
      </c>
    </row>
    <row r="232" spans="1:8">
      <c r="A232" s="9">
        <v>0.96511000000000002</v>
      </c>
      <c r="B232" s="9">
        <v>0.87814000000000003</v>
      </c>
      <c r="C232" s="2">
        <f t="shared" si="21"/>
        <v>2.4433968200697334E-2</v>
      </c>
      <c r="D232" s="2">
        <f t="shared" si="22"/>
        <v>5.8616952658635681E-2</v>
      </c>
      <c r="E232" s="2">
        <f t="shared" si="23"/>
        <v>8.3050920859333022E-2</v>
      </c>
      <c r="F232" s="2">
        <f t="shared" si="24"/>
        <v>3.1323101248997842E-4</v>
      </c>
      <c r="G232" s="2">
        <f t="shared" si="25"/>
        <v>0.92028728010185201</v>
      </c>
      <c r="H232" s="2">
        <f t="shared" si="26"/>
        <v>0</v>
      </c>
    </row>
    <row r="233" spans="1:8">
      <c r="A233" s="9">
        <v>0.96511000000000002</v>
      </c>
      <c r="B233" s="9">
        <v>0.87751999999999997</v>
      </c>
      <c r="C233" s="2">
        <f t="shared" si="21"/>
        <v>2.4433968200697334E-2</v>
      </c>
      <c r="D233" s="2">
        <f t="shared" si="22"/>
        <v>5.8935541650588993E-2</v>
      </c>
      <c r="E233" s="2">
        <f t="shared" si="23"/>
        <v>8.3369509851286328E-2</v>
      </c>
      <c r="F233" s="2">
        <f t="shared" si="24"/>
        <v>3.1858899195330581E-4</v>
      </c>
      <c r="G233" s="2">
        <f t="shared" si="25"/>
        <v>0.91999408670497695</v>
      </c>
      <c r="H233" s="2">
        <f t="shared" si="26"/>
        <v>0</v>
      </c>
    </row>
    <row r="234" spans="1:8">
      <c r="A234" s="9">
        <v>0.96511000000000002</v>
      </c>
      <c r="B234" s="9">
        <v>0.87629000000000001</v>
      </c>
      <c r="C234" s="2">
        <f t="shared" si="21"/>
        <v>2.4433968200697334E-2</v>
      </c>
      <c r="D234" s="2">
        <f t="shared" si="22"/>
        <v>5.9568247884281902E-2</v>
      </c>
      <c r="E234" s="2">
        <f t="shared" si="23"/>
        <v>8.4002216084979237E-2</v>
      </c>
      <c r="F234" s="2">
        <f t="shared" si="24"/>
        <v>6.3270623369290901E-4</v>
      </c>
      <c r="G234" s="2">
        <f t="shared" si="25"/>
        <v>0.91941200071135798</v>
      </c>
      <c r="H234" s="2">
        <f t="shared" si="26"/>
        <v>0</v>
      </c>
    </row>
    <row r="235" spans="1:8">
      <c r="A235" s="9">
        <v>0.96511000000000002</v>
      </c>
      <c r="B235" s="9">
        <v>0.87504999999999999</v>
      </c>
      <c r="C235" s="2">
        <f t="shared" si="21"/>
        <v>2.4433968200697334E-2</v>
      </c>
      <c r="D235" s="2">
        <f t="shared" si="22"/>
        <v>6.0206997664252665E-2</v>
      </c>
      <c r="E235" s="2">
        <f t="shared" si="23"/>
        <v>8.4640965864949999E-2</v>
      </c>
      <c r="F235" s="2">
        <f t="shared" si="24"/>
        <v>6.3874977997076254E-4</v>
      </c>
      <c r="G235" s="2">
        <f t="shared" si="25"/>
        <v>0.91882472649820102</v>
      </c>
      <c r="H235" s="2">
        <f t="shared" si="26"/>
        <v>0</v>
      </c>
    </row>
    <row r="236" spans="1:8">
      <c r="A236" s="9">
        <v>0.96511000000000002</v>
      </c>
      <c r="B236" s="9">
        <v>0.87382000000000004</v>
      </c>
      <c r="C236" s="2">
        <f t="shared" si="21"/>
        <v>2.4433968200697334E-2</v>
      </c>
      <c r="D236" s="2">
        <f t="shared" si="22"/>
        <v>6.0841491091861467E-2</v>
      </c>
      <c r="E236" s="2">
        <f t="shared" si="23"/>
        <v>8.5275459292558808E-2</v>
      </c>
      <c r="F236" s="2">
        <f t="shared" si="24"/>
        <v>6.3449342760880934E-4</v>
      </c>
      <c r="G236" s="2">
        <f t="shared" si="25"/>
        <v>0.91824173824811339</v>
      </c>
      <c r="H236" s="2">
        <f t="shared" si="26"/>
        <v>0</v>
      </c>
    </row>
    <row r="237" spans="1:8">
      <c r="A237" s="9">
        <v>0.96511000000000002</v>
      </c>
      <c r="B237" s="9">
        <v>0.87319999999999998</v>
      </c>
      <c r="C237" s="2">
        <f t="shared" si="21"/>
        <v>2.4433968200697334E-2</v>
      </c>
      <c r="D237" s="2">
        <f t="shared" si="22"/>
        <v>6.1161655686338613E-2</v>
      </c>
      <c r="E237" s="2">
        <f t="shared" si="23"/>
        <v>8.5595623887035954E-2</v>
      </c>
      <c r="F237" s="2">
        <f t="shared" si="24"/>
        <v>3.2016459447714585E-4</v>
      </c>
      <c r="G237" s="2">
        <f t="shared" si="25"/>
        <v>0.91794774975435534</v>
      </c>
      <c r="H237" s="2">
        <f t="shared" si="26"/>
        <v>0</v>
      </c>
    </row>
    <row r="238" spans="1:8">
      <c r="A238" s="9">
        <v>0.96511000000000002</v>
      </c>
      <c r="B238" s="9">
        <v>0.87258000000000002</v>
      </c>
      <c r="C238" s="2">
        <f t="shared" si="21"/>
        <v>2.4433968200697334E-2</v>
      </c>
      <c r="D238" s="2">
        <f t="shared" si="22"/>
        <v>6.148204768869673E-2</v>
      </c>
      <c r="E238" s="2">
        <f t="shared" si="23"/>
        <v>8.5916015889394071E-2</v>
      </c>
      <c r="F238" s="2">
        <f t="shared" si="24"/>
        <v>3.2039200235811638E-4</v>
      </c>
      <c r="G238" s="2">
        <f t="shared" si="25"/>
        <v>0.91765364663675131</v>
      </c>
      <c r="H238" s="2">
        <f t="shared" si="26"/>
        <v>0</v>
      </c>
    </row>
    <row r="239" spans="1:8">
      <c r="A239" s="9">
        <v>0.96511000000000002</v>
      </c>
      <c r="B239" s="9">
        <v>0.87133000000000005</v>
      </c>
      <c r="C239" s="2">
        <f t="shared" si="21"/>
        <v>2.4433968200697334E-2</v>
      </c>
      <c r="D239" s="2">
        <f t="shared" si="22"/>
        <v>6.2128692045796283E-2</v>
      </c>
      <c r="E239" s="2">
        <f t="shared" si="23"/>
        <v>8.6562660246493617E-2</v>
      </c>
      <c r="F239" s="2">
        <f t="shared" si="24"/>
        <v>6.4664435709954615E-4</v>
      </c>
      <c r="G239" s="2">
        <f t="shared" si="25"/>
        <v>0.91706025108438194</v>
      </c>
      <c r="H239" s="2">
        <f t="shared" si="26"/>
        <v>0</v>
      </c>
    </row>
    <row r="240" spans="1:8">
      <c r="A240" s="9">
        <v>0.96511000000000002</v>
      </c>
      <c r="B240" s="9">
        <v>0.87009000000000003</v>
      </c>
      <c r="C240" s="2">
        <f t="shared" si="21"/>
        <v>2.4433968200697334E-2</v>
      </c>
      <c r="D240" s="2">
        <f t="shared" si="22"/>
        <v>6.2771080465470905E-2</v>
      </c>
      <c r="E240" s="2">
        <f t="shared" si="23"/>
        <v>8.7205048666168239E-2</v>
      </c>
      <c r="F240" s="2">
        <f t="shared" si="24"/>
        <v>6.4238841967462212E-4</v>
      </c>
      <c r="G240" s="2">
        <f t="shared" si="25"/>
        <v>0.91647114219894132</v>
      </c>
      <c r="H240" s="2">
        <f t="shared" si="26"/>
        <v>0</v>
      </c>
    </row>
    <row r="241" spans="1:8">
      <c r="A241" s="9">
        <v>0.96511000000000002</v>
      </c>
      <c r="B241" s="9">
        <v>0.86885000000000001</v>
      </c>
      <c r="C241" s="2">
        <f t="shared" si="21"/>
        <v>2.4433968200697334E-2</v>
      </c>
      <c r="D241" s="2">
        <f t="shared" si="22"/>
        <v>6.3414385031660303E-2</v>
      </c>
      <c r="E241" s="2">
        <f t="shared" si="23"/>
        <v>8.7848353232357637E-2</v>
      </c>
      <c r="F241" s="2">
        <f t="shared" si="24"/>
        <v>6.4330456618939824E-4</v>
      </c>
      <c r="G241" s="2">
        <f t="shared" si="25"/>
        <v>0.91588157212838395</v>
      </c>
      <c r="H241" s="2">
        <f t="shared" si="26"/>
        <v>0</v>
      </c>
    </row>
    <row r="242" spans="1:8">
      <c r="A242" s="9">
        <v>0.96511000000000002</v>
      </c>
      <c r="B242" s="9">
        <v>0.86821999999999999</v>
      </c>
      <c r="C242" s="2">
        <f t="shared" si="21"/>
        <v>2.4433968200697334E-2</v>
      </c>
      <c r="D242" s="2">
        <f t="shared" si="22"/>
        <v>6.3741577065500279E-2</v>
      </c>
      <c r="E242" s="2">
        <f t="shared" si="23"/>
        <v>8.8175545266197614E-2</v>
      </c>
      <c r="F242" s="2">
        <f t="shared" si="24"/>
        <v>3.2719203383997641E-4</v>
      </c>
      <c r="G242" s="2">
        <f t="shared" si="25"/>
        <v>0.91558190297404263</v>
      </c>
      <c r="H242" s="2">
        <f t="shared" si="26"/>
        <v>0</v>
      </c>
    </row>
    <row r="243" spans="1:8">
      <c r="A243" s="9">
        <v>0.96452000000000004</v>
      </c>
      <c r="B243" s="9">
        <v>0.86821999999999999</v>
      </c>
      <c r="C243" s="2">
        <f t="shared" si="21"/>
        <v>2.4854706689495708E-2</v>
      </c>
      <c r="D243" s="2">
        <f t="shared" si="22"/>
        <v>6.3741577065500279E-2</v>
      </c>
      <c r="E243" s="2">
        <f t="shared" si="23"/>
        <v>8.859628375499598E-2</v>
      </c>
      <c r="F243" s="2">
        <f t="shared" si="24"/>
        <v>4.2073848879836673E-4</v>
      </c>
      <c r="G243" s="2">
        <f t="shared" si="25"/>
        <v>0.91519668242781416</v>
      </c>
      <c r="H243" s="2">
        <f t="shared" si="26"/>
        <v>3.8522054622843789E-4</v>
      </c>
    </row>
    <row r="244" spans="1:8">
      <c r="A244" s="9">
        <v>0.96452000000000004</v>
      </c>
      <c r="B244" s="9">
        <v>0.86760000000000004</v>
      </c>
      <c r="C244" s="2">
        <f t="shared" si="21"/>
        <v>2.4854706689495708E-2</v>
      </c>
      <c r="D244" s="2">
        <f t="shared" si="22"/>
        <v>6.406380745237647E-2</v>
      </c>
      <c r="E244" s="2">
        <f t="shared" si="23"/>
        <v>8.8918514141872185E-2</v>
      </c>
      <c r="F244" s="2">
        <f t="shared" si="24"/>
        <v>3.2223038687620442E-4</v>
      </c>
      <c r="G244" s="2">
        <f t="shared" si="25"/>
        <v>0.91490177824676766</v>
      </c>
      <c r="H244" s="2">
        <f t="shared" si="26"/>
        <v>0</v>
      </c>
    </row>
    <row r="245" spans="1:8">
      <c r="A245" s="9">
        <v>0.96452000000000004</v>
      </c>
      <c r="B245" s="9">
        <v>0.86697000000000002</v>
      </c>
      <c r="C245" s="2">
        <f t="shared" si="21"/>
        <v>2.4854706689495708E-2</v>
      </c>
      <c r="D245" s="2">
        <f t="shared" si="22"/>
        <v>6.4391471061394395E-2</v>
      </c>
      <c r="E245" s="2">
        <f t="shared" si="23"/>
        <v>8.924617775089011E-2</v>
      </c>
      <c r="F245" s="2">
        <f t="shared" si="24"/>
        <v>3.2766360901792524E-4</v>
      </c>
      <c r="G245" s="2">
        <f t="shared" si="25"/>
        <v>0.91460199822821031</v>
      </c>
      <c r="H245" s="2">
        <f t="shared" si="26"/>
        <v>0</v>
      </c>
    </row>
    <row r="246" spans="1:8">
      <c r="A246" s="9">
        <v>0.96452000000000004</v>
      </c>
      <c r="B246" s="9">
        <v>0.86634</v>
      </c>
      <c r="C246" s="2">
        <f t="shared" si="21"/>
        <v>2.4854706689495708E-2</v>
      </c>
      <c r="D246" s="2">
        <f t="shared" si="22"/>
        <v>6.471937285987861E-2</v>
      </c>
      <c r="E246" s="2">
        <f t="shared" si="23"/>
        <v>8.9574079549374325E-2</v>
      </c>
      <c r="F246" s="2">
        <f t="shared" si="24"/>
        <v>3.2790179848421475E-4</v>
      </c>
      <c r="G246" s="2">
        <f t="shared" si="25"/>
        <v>0.91430209858809408</v>
      </c>
      <c r="H246" s="2">
        <f t="shared" si="26"/>
        <v>0</v>
      </c>
    </row>
    <row r="247" spans="1:8">
      <c r="A247" s="9">
        <v>0.96452000000000004</v>
      </c>
      <c r="B247" s="9">
        <v>0.86446000000000001</v>
      </c>
      <c r="C247" s="2">
        <f t="shared" si="21"/>
        <v>2.4854706689495708E-2</v>
      </c>
      <c r="D247" s="2">
        <f t="shared" si="22"/>
        <v>6.5699292825204134E-2</v>
      </c>
      <c r="E247" s="2">
        <f t="shared" si="23"/>
        <v>9.0553999514699834E-2</v>
      </c>
      <c r="F247" s="2">
        <f t="shared" si="24"/>
        <v>9.7991996532550973E-4</v>
      </c>
      <c r="G247" s="2">
        <f t="shared" si="25"/>
        <v>0.91340615570734873</v>
      </c>
      <c r="H247" s="2">
        <f t="shared" si="26"/>
        <v>0</v>
      </c>
    </row>
    <row r="248" spans="1:8">
      <c r="A248" s="9">
        <v>0.96452000000000004</v>
      </c>
      <c r="B248" s="9">
        <v>0.86384000000000005</v>
      </c>
      <c r="C248" s="2">
        <f t="shared" si="21"/>
        <v>2.4854706689495708E-2</v>
      </c>
      <c r="D248" s="2">
        <f t="shared" si="22"/>
        <v>6.6022925267693808E-2</v>
      </c>
      <c r="E248" s="2">
        <f t="shared" si="23"/>
        <v>9.0877631957189509E-2</v>
      </c>
      <c r="F248" s="2">
        <f t="shared" si="24"/>
        <v>3.2363244248967415E-4</v>
      </c>
      <c r="G248" s="2">
        <f t="shared" si="25"/>
        <v>0.91311054784219192</v>
      </c>
      <c r="H248" s="2">
        <f t="shared" si="26"/>
        <v>0</v>
      </c>
    </row>
    <row r="249" spans="1:8">
      <c r="A249" s="9">
        <v>0.96452000000000004</v>
      </c>
      <c r="B249" s="9">
        <v>0.86321000000000003</v>
      </c>
      <c r="C249" s="2">
        <f t="shared" si="21"/>
        <v>2.4854706689495708E-2</v>
      </c>
      <c r="D249" s="2">
        <f t="shared" si="22"/>
        <v>6.6352015604691783E-2</v>
      </c>
      <c r="E249" s="2">
        <f t="shared" si="23"/>
        <v>9.1206722294187498E-2</v>
      </c>
      <c r="F249" s="2">
        <f t="shared" si="24"/>
        <v>3.2909033699798917E-4</v>
      </c>
      <c r="G249" s="2">
        <f t="shared" si="25"/>
        <v>0.91281005198428611</v>
      </c>
      <c r="H249" s="2">
        <f t="shared" si="26"/>
        <v>0</v>
      </c>
    </row>
    <row r="250" spans="1:8">
      <c r="A250" s="9">
        <v>0.96452000000000004</v>
      </c>
      <c r="B250" s="9">
        <v>0.86258000000000001</v>
      </c>
      <c r="C250" s="2">
        <f t="shared" si="21"/>
        <v>2.4854706689495708E-2</v>
      </c>
      <c r="D250" s="2">
        <f t="shared" si="22"/>
        <v>6.6681346210703624E-2</v>
      </c>
      <c r="E250" s="2">
        <f t="shared" si="23"/>
        <v>9.1536052900199338E-2</v>
      </c>
      <c r="F250" s="2">
        <f t="shared" si="24"/>
        <v>3.2933060601184061E-4</v>
      </c>
      <c r="G250" s="2">
        <f t="shared" si="25"/>
        <v>0.91250943569669252</v>
      </c>
      <c r="H250" s="2">
        <f t="shared" si="26"/>
        <v>0</v>
      </c>
    </row>
    <row r="251" spans="1:8">
      <c r="A251" s="9">
        <v>0.96392</v>
      </c>
      <c r="B251" s="9">
        <v>0.86258000000000001</v>
      </c>
      <c r="C251" s="2">
        <f t="shared" si="21"/>
        <v>2.5282840369008384E-2</v>
      </c>
      <c r="D251" s="2">
        <f t="shared" si="22"/>
        <v>6.6681346210703624E-2</v>
      </c>
      <c r="E251" s="2">
        <f t="shared" si="23"/>
        <v>9.1964186579712004E-2</v>
      </c>
      <c r="F251" s="2">
        <f t="shared" si="24"/>
        <v>4.2813367951266557E-4</v>
      </c>
      <c r="G251" s="2">
        <f t="shared" si="25"/>
        <v>0.91211875967439759</v>
      </c>
      <c r="H251" s="2">
        <f t="shared" si="26"/>
        <v>3.9067602229486058E-4</v>
      </c>
    </row>
    <row r="252" spans="1:8">
      <c r="A252" s="9">
        <v>0.96392</v>
      </c>
      <c r="B252" s="9">
        <v>0.86194000000000004</v>
      </c>
      <c r="C252" s="2">
        <f t="shared" si="21"/>
        <v>2.5282840369008384E-2</v>
      </c>
      <c r="D252" s="2">
        <f t="shared" si="22"/>
        <v>6.7016150668031474E-2</v>
      </c>
      <c r="E252" s="2">
        <f t="shared" si="23"/>
        <v>9.2298991037039854E-2</v>
      </c>
      <c r="F252" s="2">
        <f t="shared" si="24"/>
        <v>3.3480445732785025E-4</v>
      </c>
      <c r="G252" s="2">
        <f t="shared" si="25"/>
        <v>0.9118133782480462</v>
      </c>
      <c r="H252" s="2">
        <f t="shared" si="26"/>
        <v>0</v>
      </c>
    </row>
    <row r="253" spans="1:8">
      <c r="A253" s="9">
        <v>0.96331999999999995</v>
      </c>
      <c r="B253" s="9">
        <v>0.86194000000000004</v>
      </c>
      <c r="C253" s="2">
        <f t="shared" si="21"/>
        <v>2.5711240626865483E-2</v>
      </c>
      <c r="D253" s="2">
        <f t="shared" si="22"/>
        <v>6.7016150668031474E-2</v>
      </c>
      <c r="E253" s="2">
        <f t="shared" si="23"/>
        <v>9.272739129489696E-2</v>
      </c>
      <c r="F253" s="2">
        <f t="shared" si="24"/>
        <v>4.2840025785710611E-4</v>
      </c>
      <c r="G253" s="2">
        <f t="shared" si="25"/>
        <v>0.91142275716168708</v>
      </c>
      <c r="H253" s="2">
        <f t="shared" si="26"/>
        <v>3.9062108635901571E-4</v>
      </c>
    </row>
    <row r="254" spans="1:8">
      <c r="A254" s="9">
        <v>0.96331999999999995</v>
      </c>
      <c r="B254" s="9">
        <v>0.86129999999999995</v>
      </c>
      <c r="C254" s="2">
        <f t="shared" si="21"/>
        <v>2.5711240626865483E-2</v>
      </c>
      <c r="D254" s="2">
        <f t="shared" si="22"/>
        <v>6.7351203813728153E-2</v>
      </c>
      <c r="E254" s="2">
        <f t="shared" si="23"/>
        <v>9.3062444440593639E-2</v>
      </c>
      <c r="F254" s="2">
        <f t="shared" si="24"/>
        <v>3.3505314569667877E-4</v>
      </c>
      <c r="G254" s="2">
        <f t="shared" si="25"/>
        <v>0.91111738209984061</v>
      </c>
      <c r="H254" s="2">
        <f t="shared" si="26"/>
        <v>0</v>
      </c>
    </row>
    <row r="255" spans="1:8">
      <c r="A255" s="9">
        <v>0.96272000000000002</v>
      </c>
      <c r="B255" s="9">
        <v>0.86067000000000005</v>
      </c>
      <c r="C255" s="2">
        <f t="shared" si="21"/>
        <v>2.6139907795245068E-2</v>
      </c>
      <c r="D255" s="2">
        <f t="shared" si="22"/>
        <v>6.7681265003331451E-2</v>
      </c>
      <c r="E255" s="2">
        <f t="shared" si="23"/>
        <v>9.3821172798576519E-2</v>
      </c>
      <c r="F255" s="2">
        <f t="shared" si="24"/>
        <v>7.5872835798287963E-4</v>
      </c>
      <c r="G255" s="2">
        <f t="shared" si="25"/>
        <v>0.91042609150459031</v>
      </c>
      <c r="H255" s="2">
        <f t="shared" si="26"/>
        <v>3.9056610824615923E-4</v>
      </c>
    </row>
    <row r="256" spans="1:8">
      <c r="A256" s="9">
        <v>0.96272000000000002</v>
      </c>
      <c r="B256" s="9">
        <v>0.86002999999999996</v>
      </c>
      <c r="C256" s="2">
        <f t="shared" si="21"/>
        <v>2.6139907795245068E-2</v>
      </c>
      <c r="D256" s="2">
        <f t="shared" si="22"/>
        <v>6.8016812735573529E-2</v>
      </c>
      <c r="E256" s="2">
        <f t="shared" si="23"/>
        <v>9.4156720530818597E-2</v>
      </c>
      <c r="F256" s="2">
        <f t="shared" si="24"/>
        <v>3.3554773224207801E-4</v>
      </c>
      <c r="G256" s="2">
        <f t="shared" si="25"/>
        <v>0.91012060009421192</v>
      </c>
      <c r="H256" s="2">
        <f t="shared" si="26"/>
        <v>0</v>
      </c>
    </row>
    <row r="257" spans="1:8">
      <c r="A257" s="9">
        <v>0.96272000000000002</v>
      </c>
      <c r="B257" s="9">
        <v>0.85875000000000001</v>
      </c>
      <c r="C257" s="2">
        <f t="shared" si="21"/>
        <v>2.6139907795245068E-2</v>
      </c>
      <c r="D257" s="2">
        <f t="shared" si="22"/>
        <v>6.8688657954835391E-2</v>
      </c>
      <c r="E257" s="2">
        <f t="shared" si="23"/>
        <v>9.482856575008046E-2</v>
      </c>
      <c r="F257" s="2">
        <f t="shared" si="24"/>
        <v>6.7184521926186291E-4</v>
      </c>
      <c r="G257" s="2">
        <f t="shared" si="25"/>
        <v>0.90950913992008675</v>
      </c>
      <c r="H257" s="2">
        <f t="shared" si="26"/>
        <v>0</v>
      </c>
    </row>
    <row r="258" spans="1:8">
      <c r="A258" s="9">
        <v>0.96272000000000002</v>
      </c>
      <c r="B258" s="9">
        <v>0.85811000000000004</v>
      </c>
      <c r="C258" s="2">
        <f t="shared" si="21"/>
        <v>2.6139907795245068E-2</v>
      </c>
      <c r="D258" s="2">
        <f t="shared" si="22"/>
        <v>6.9024956187066347E-2</v>
      </c>
      <c r="E258" s="2">
        <f t="shared" si="23"/>
        <v>9.5164863982311415E-2</v>
      </c>
      <c r="F258" s="2">
        <f t="shared" si="24"/>
        <v>3.3629823223095545E-4</v>
      </c>
      <c r="G258" s="2">
        <f t="shared" si="25"/>
        <v>0.90920327360413378</v>
      </c>
      <c r="H258" s="2">
        <f t="shared" si="26"/>
        <v>0</v>
      </c>
    </row>
    <row r="259" spans="1:8">
      <c r="A259" s="9">
        <v>0.96272000000000002</v>
      </c>
      <c r="B259" s="9">
        <v>0.85746999999999995</v>
      </c>
      <c r="C259" s="2">
        <f t="shared" si="21"/>
        <v>2.6139907795245068E-2</v>
      </c>
      <c r="D259" s="2">
        <f t="shared" si="22"/>
        <v>6.9361505332561191E-2</v>
      </c>
      <c r="E259" s="2">
        <f t="shared" si="23"/>
        <v>9.5501413127806259E-2</v>
      </c>
      <c r="F259" s="2">
        <f t="shared" si="24"/>
        <v>3.3654914549484383E-4</v>
      </c>
      <c r="G259" s="2">
        <f t="shared" si="25"/>
        <v>0.9088972820193213</v>
      </c>
      <c r="H259" s="2">
        <f t="shared" si="26"/>
        <v>0</v>
      </c>
    </row>
    <row r="260" spans="1:8">
      <c r="A260" s="9">
        <v>0.96211000000000002</v>
      </c>
      <c r="B260" s="9">
        <v>0.85746999999999995</v>
      </c>
      <c r="C260" s="2">
        <f t="shared" ref="C260:C323" si="27">-LN(POWER(A260,$Q$5))</f>
        <v>2.6575993379850775E-2</v>
      </c>
      <c r="D260" s="2">
        <f t="shared" ref="D260:D323" si="28">-LN(POWER(B260,$R$5))</f>
        <v>6.9361505332561191E-2</v>
      </c>
      <c r="E260" s="2">
        <f t="shared" ref="E260:E323" si="29">C260+D260</f>
        <v>9.5937498712411973E-2</v>
      </c>
      <c r="F260" s="2">
        <f t="shared" ref="F260:F323" si="30">E260-E259</f>
        <v>4.3608558460571378E-4</v>
      </c>
      <c r="G260" s="2">
        <f t="shared" ref="G260:G323" si="31">INDEX(G259:G259,MATCH(9.99999999999999E+307,G259:G259))+(1-F260)*INDEX(G259:G259,MATCH(9.99999999999999E+307,G259:G259))-INDEX(G259:G259,MATCH(9.99999999999999E+307,G259:G259))</f>
        <v>0.90850092501674551</v>
      </c>
      <c r="H260" s="2">
        <f t="shared" ref="H260:H323" si="32">G259*(C260-C259)</f>
        <v>3.9635700257593373E-4</v>
      </c>
    </row>
    <row r="261" spans="1:8">
      <c r="A261" s="9">
        <v>0.96211000000000002</v>
      </c>
      <c r="B261" s="9">
        <v>0.85682999999999998</v>
      </c>
      <c r="C261" s="2">
        <f t="shared" si="27"/>
        <v>2.6575993379850775E-2</v>
      </c>
      <c r="D261" s="2">
        <f t="shared" si="28"/>
        <v>6.9698305766013782E-2</v>
      </c>
      <c r="E261" s="2">
        <f t="shared" si="29"/>
        <v>9.627429914586455E-2</v>
      </c>
      <c r="F261" s="2">
        <f t="shared" si="30"/>
        <v>3.368004334525776E-4</v>
      </c>
      <c r="G261" s="2">
        <f t="shared" si="31"/>
        <v>0.90819494151140789</v>
      </c>
      <c r="H261" s="2">
        <f t="shared" si="32"/>
        <v>0</v>
      </c>
    </row>
    <row r="262" spans="1:8">
      <c r="A262" s="9">
        <v>0.96211000000000002</v>
      </c>
      <c r="B262" s="9">
        <v>0.85619000000000001</v>
      </c>
      <c r="C262" s="2">
        <f t="shared" si="27"/>
        <v>2.6575993379850775E-2</v>
      </c>
      <c r="D262" s="2">
        <f t="shared" si="28"/>
        <v>7.0035357862958475E-2</v>
      </c>
      <c r="E262" s="2">
        <f t="shared" si="29"/>
        <v>9.6611351242809257E-2</v>
      </c>
      <c r="F262" s="2">
        <f t="shared" si="30"/>
        <v>3.3705209694470661E-4</v>
      </c>
      <c r="G262" s="2">
        <f t="shared" si="31"/>
        <v>0.90788883250193697</v>
      </c>
      <c r="H262" s="2">
        <f t="shared" si="32"/>
        <v>0</v>
      </c>
    </row>
    <row r="263" spans="1:8">
      <c r="A263" s="9">
        <v>0.96211000000000002</v>
      </c>
      <c r="B263" s="9">
        <v>0.85555000000000003</v>
      </c>
      <c r="C263" s="2">
        <f t="shared" si="27"/>
        <v>2.6575993379850775E-2</v>
      </c>
      <c r="D263" s="2">
        <f t="shared" si="28"/>
        <v>7.037266199977131E-2</v>
      </c>
      <c r="E263" s="2">
        <f t="shared" si="29"/>
        <v>9.6948655379622078E-2</v>
      </c>
      <c r="F263" s="2">
        <f t="shared" si="30"/>
        <v>3.3730413681282156E-4</v>
      </c>
      <c r="G263" s="2">
        <f t="shared" si="31"/>
        <v>0.90758259784296791</v>
      </c>
      <c r="H263" s="2">
        <f t="shared" si="32"/>
        <v>0</v>
      </c>
    </row>
    <row r="264" spans="1:8">
      <c r="A264" s="9">
        <v>0.96211000000000002</v>
      </c>
      <c r="B264" s="9">
        <v>0.85490999999999995</v>
      </c>
      <c r="C264" s="2">
        <f t="shared" si="27"/>
        <v>2.6575993379850775E-2</v>
      </c>
      <c r="D264" s="2">
        <f t="shared" si="28"/>
        <v>7.0710218553674126E-2</v>
      </c>
      <c r="E264" s="2">
        <f t="shared" si="29"/>
        <v>9.7286211933524908E-2</v>
      </c>
      <c r="F264" s="2">
        <f t="shared" si="30"/>
        <v>3.3755655390282913E-4</v>
      </c>
      <c r="G264" s="2">
        <f t="shared" si="31"/>
        <v>0.90727623738885788</v>
      </c>
      <c r="H264" s="2">
        <f t="shared" si="32"/>
        <v>0</v>
      </c>
    </row>
    <row r="265" spans="1:8">
      <c r="A265" s="9">
        <v>0.96211000000000002</v>
      </c>
      <c r="B265" s="9">
        <v>0.85426000000000002</v>
      </c>
      <c r="C265" s="2">
        <f t="shared" si="27"/>
        <v>2.6575993379850775E-2</v>
      </c>
      <c r="D265" s="2">
        <f t="shared" si="28"/>
        <v>7.1053308181654506E-2</v>
      </c>
      <c r="E265" s="2">
        <f t="shared" si="29"/>
        <v>9.7629301561505288E-2</v>
      </c>
      <c r="F265" s="2">
        <f t="shared" si="30"/>
        <v>3.4308962798038078E-4</v>
      </c>
      <c r="G265" s="2">
        <f t="shared" si="31"/>
        <v>0.90696496032209684</v>
      </c>
      <c r="H265" s="2">
        <f t="shared" si="32"/>
        <v>0</v>
      </c>
    </row>
    <row r="266" spans="1:8">
      <c r="A266" s="9">
        <v>0.96148999999999996</v>
      </c>
      <c r="B266" s="9">
        <v>0.85231999999999997</v>
      </c>
      <c r="C266" s="2">
        <f t="shared" si="27"/>
        <v>2.7019511324692411E-2</v>
      </c>
      <c r="D266" s="2">
        <f t="shared" si="28"/>
        <v>7.2078853220567812E-2</v>
      </c>
      <c r="E266" s="2">
        <f t="shared" si="29"/>
        <v>9.909836454526022E-2</v>
      </c>
      <c r="F266" s="2">
        <f t="shared" si="30"/>
        <v>1.4690629837549318E-3</v>
      </c>
      <c r="G266" s="2">
        <f t="shared" si="31"/>
        <v>0.90563257167132494</v>
      </c>
      <c r="H266" s="2">
        <f t="shared" si="32"/>
        <v>4.0225523524543269E-4</v>
      </c>
    </row>
    <row r="267" spans="1:8">
      <c r="A267" s="9">
        <v>0.96087999999999996</v>
      </c>
      <c r="B267" s="9">
        <v>0.85102</v>
      </c>
      <c r="C267" s="2">
        <f t="shared" si="27"/>
        <v>2.7456154955153144E-2</v>
      </c>
      <c r="D267" s="2">
        <f t="shared" si="28"/>
        <v>7.2767381153970453E-2</v>
      </c>
      <c r="E267" s="2">
        <f t="shared" si="29"/>
        <v>0.1002235361091236</v>
      </c>
      <c r="F267" s="2">
        <f t="shared" si="30"/>
        <v>1.1251715638633808E-3</v>
      </c>
      <c r="G267" s="2">
        <f t="shared" si="31"/>
        <v>0.90461357965437195</v>
      </c>
      <c r="H267" s="2">
        <f t="shared" si="32"/>
        <v>3.95438693958057E-4</v>
      </c>
    </row>
    <row r="268" spans="1:8">
      <c r="A268" s="9">
        <v>0.96087999999999996</v>
      </c>
      <c r="B268" s="9">
        <v>0.84972000000000003</v>
      </c>
      <c r="C268" s="2">
        <f t="shared" si="27"/>
        <v>2.7456154955153144E-2</v>
      </c>
      <c r="D268" s="2">
        <f t="shared" si="28"/>
        <v>7.3456961672320797E-2</v>
      </c>
      <c r="E268" s="2">
        <f t="shared" si="29"/>
        <v>0.10091311662747394</v>
      </c>
      <c r="F268" s="2">
        <f t="shared" si="30"/>
        <v>6.8958051835034395E-4</v>
      </c>
      <c r="G268" s="2">
        <f t="shared" si="31"/>
        <v>0.90398977575320716</v>
      </c>
      <c r="H268" s="2">
        <f t="shared" si="32"/>
        <v>0</v>
      </c>
    </row>
    <row r="269" spans="1:8">
      <c r="A269" s="9">
        <v>0.96087999999999996</v>
      </c>
      <c r="B269" s="9">
        <v>0.84906000000000004</v>
      </c>
      <c r="C269" s="2">
        <f t="shared" si="27"/>
        <v>2.7456154955153144E-2</v>
      </c>
      <c r="D269" s="2">
        <f t="shared" si="28"/>
        <v>7.3807460274897138E-2</v>
      </c>
      <c r="E269" s="2">
        <f t="shared" si="29"/>
        <v>0.10126361523005029</v>
      </c>
      <c r="F269" s="2">
        <f t="shared" si="30"/>
        <v>3.5049860257634069E-4</v>
      </c>
      <c r="G269" s="2">
        <f t="shared" si="31"/>
        <v>0.90367292860006243</v>
      </c>
      <c r="H269" s="2">
        <f t="shared" si="32"/>
        <v>0</v>
      </c>
    </row>
    <row r="270" spans="1:8">
      <c r="A270" s="9">
        <v>0.96087999999999996</v>
      </c>
      <c r="B270" s="9">
        <v>0.84775</v>
      </c>
      <c r="C270" s="2">
        <f t="shared" si="27"/>
        <v>2.7456154955153144E-2</v>
      </c>
      <c r="D270" s="2">
        <f t="shared" si="28"/>
        <v>7.4503954692136401E-2</v>
      </c>
      <c r="E270" s="2">
        <f t="shared" si="29"/>
        <v>0.10196010964728955</v>
      </c>
      <c r="F270" s="2">
        <f t="shared" si="30"/>
        <v>6.9649441723926286E-4</v>
      </c>
      <c r="G270" s="2">
        <f t="shared" si="31"/>
        <v>0.90304352545028221</v>
      </c>
      <c r="H270" s="2">
        <f t="shared" si="32"/>
        <v>0</v>
      </c>
    </row>
    <row r="271" spans="1:8">
      <c r="A271" s="9">
        <v>0.96025000000000005</v>
      </c>
      <c r="B271" s="9">
        <v>0.84709000000000001</v>
      </c>
      <c r="C271" s="2">
        <f t="shared" si="27"/>
        <v>2.7907405844821025E-2</v>
      </c>
      <c r="D271" s="2">
        <f t="shared" si="28"/>
        <v>7.4855268100023964E-2</v>
      </c>
      <c r="E271" s="2">
        <f t="shared" si="29"/>
        <v>0.10276267394484499</v>
      </c>
      <c r="F271" s="2">
        <f t="shared" si="30"/>
        <v>8.0256429755544423E-4</v>
      </c>
      <c r="G271" s="2">
        <f t="shared" si="31"/>
        <v>0.90231877495761736</v>
      </c>
      <c r="H271" s="2">
        <f t="shared" si="32"/>
        <v>4.0749919426825987E-4</v>
      </c>
    </row>
    <row r="272" spans="1:8">
      <c r="A272" s="9">
        <v>0.96025000000000005</v>
      </c>
      <c r="B272" s="9">
        <v>0.84643000000000002</v>
      </c>
      <c r="C272" s="2">
        <f t="shared" si="27"/>
        <v>2.7907405844821025E-2</v>
      </c>
      <c r="D272" s="2">
        <f t="shared" si="28"/>
        <v>7.5206855336236764E-2</v>
      </c>
      <c r="E272" s="2">
        <f t="shared" si="29"/>
        <v>0.10311426118105779</v>
      </c>
      <c r="F272" s="2">
        <f t="shared" si="30"/>
        <v>3.5158723621279975E-4</v>
      </c>
      <c r="G272" s="2">
        <f t="shared" si="31"/>
        <v>0.90200153119334714</v>
      </c>
      <c r="H272" s="2">
        <f t="shared" si="32"/>
        <v>0</v>
      </c>
    </row>
    <row r="273" spans="1:8">
      <c r="A273" s="9">
        <v>0.95898000000000005</v>
      </c>
      <c r="B273" s="9">
        <v>0.84643000000000002</v>
      </c>
      <c r="C273" s="2">
        <f t="shared" si="27"/>
        <v>2.8817970986934404E-2</v>
      </c>
      <c r="D273" s="2">
        <f t="shared" si="28"/>
        <v>7.5206855336236764E-2</v>
      </c>
      <c r="E273" s="2">
        <f t="shared" si="29"/>
        <v>0.10402482632317117</v>
      </c>
      <c r="F273" s="2">
        <f t="shared" si="30"/>
        <v>9.1056514211337869E-4</v>
      </c>
      <c r="G273" s="2">
        <f t="shared" si="31"/>
        <v>0.90118020004090948</v>
      </c>
      <c r="H273" s="2">
        <f t="shared" si="32"/>
        <v>8.2133115243755532E-4</v>
      </c>
    </row>
    <row r="274" spans="1:8">
      <c r="A274" s="9">
        <v>0.95898000000000005</v>
      </c>
      <c r="B274" s="9">
        <v>0.84577000000000002</v>
      </c>
      <c r="C274" s="2">
        <f t="shared" si="27"/>
        <v>2.8817970986934404E-2</v>
      </c>
      <c r="D274" s="2">
        <f t="shared" si="28"/>
        <v>7.5558716827974201E-2</v>
      </c>
      <c r="E274" s="2">
        <f t="shared" si="29"/>
        <v>0.10437668781490861</v>
      </c>
      <c r="F274" s="2">
        <f t="shared" si="30"/>
        <v>3.5186149173743742E-4</v>
      </c>
      <c r="G274" s="2">
        <f t="shared" si="31"/>
        <v>0.9008631094313988</v>
      </c>
      <c r="H274" s="2">
        <f t="shared" si="32"/>
        <v>0</v>
      </c>
    </row>
    <row r="275" spans="1:8">
      <c r="A275" s="9">
        <v>0.95898000000000005</v>
      </c>
      <c r="B275" s="9">
        <v>0.84509999999999996</v>
      </c>
      <c r="C275" s="2">
        <f t="shared" si="27"/>
        <v>2.8817970986934404E-2</v>
      </c>
      <c r="D275" s="2">
        <f t="shared" si="28"/>
        <v>7.5916190514716819E-2</v>
      </c>
      <c r="E275" s="2">
        <f t="shared" si="29"/>
        <v>0.10473416150165123</v>
      </c>
      <c r="F275" s="2">
        <f t="shared" si="30"/>
        <v>3.5747368674261815E-4</v>
      </c>
      <c r="G275" s="2">
        <f t="shared" si="31"/>
        <v>0.90054107457442001</v>
      </c>
      <c r="H275" s="2">
        <f t="shared" si="32"/>
        <v>0</v>
      </c>
    </row>
    <row r="276" spans="1:8">
      <c r="A276" s="9">
        <v>0.95898000000000005</v>
      </c>
      <c r="B276" s="9">
        <v>0.84443999999999997</v>
      </c>
      <c r="C276" s="2">
        <f t="shared" si="27"/>
        <v>2.8817970986934404E-2</v>
      </c>
      <c r="D276" s="2">
        <f t="shared" si="28"/>
        <v>7.6268605974790682E-2</v>
      </c>
      <c r="E276" s="2">
        <f t="shared" si="29"/>
        <v>0.10508657696172509</v>
      </c>
      <c r="F276" s="2">
        <f t="shared" si="30"/>
        <v>3.5241546007386271E-4</v>
      </c>
      <c r="G276" s="2">
        <f t="shared" si="31"/>
        <v>0.90022370997730849</v>
      </c>
      <c r="H276" s="2">
        <f t="shared" si="32"/>
        <v>0</v>
      </c>
    </row>
    <row r="277" spans="1:8">
      <c r="A277" s="9">
        <v>0.95833999999999997</v>
      </c>
      <c r="B277" s="9">
        <v>0.84443999999999997</v>
      </c>
      <c r="C277" s="2">
        <f t="shared" si="27"/>
        <v>2.9277295525737903E-2</v>
      </c>
      <c r="D277" s="2">
        <f t="shared" si="28"/>
        <v>7.6268605974790682E-2</v>
      </c>
      <c r="E277" s="2">
        <f t="shared" si="29"/>
        <v>0.10554590150052859</v>
      </c>
      <c r="F277" s="2">
        <f t="shared" si="30"/>
        <v>4.5932453880349888E-4</v>
      </c>
      <c r="G277" s="2">
        <f t="shared" si="31"/>
        <v>0.89981021513690318</v>
      </c>
      <c r="H277" s="2">
        <f t="shared" si="32"/>
        <v>4.1349484040530197E-4</v>
      </c>
    </row>
    <row r="278" spans="1:8">
      <c r="A278" s="9">
        <v>0.9577</v>
      </c>
      <c r="B278" s="9">
        <v>0.84377000000000002</v>
      </c>
      <c r="C278" s="2">
        <f t="shared" si="27"/>
        <v>2.9736926913799887E-2</v>
      </c>
      <c r="D278" s="2">
        <f t="shared" si="28"/>
        <v>7.66266429090596E-2</v>
      </c>
      <c r="E278" s="2">
        <f t="shared" si="29"/>
        <v>0.10636356982285949</v>
      </c>
      <c r="F278" s="2">
        <f t="shared" si="30"/>
        <v>8.1766832233090558E-4</v>
      </c>
      <c r="G278" s="2">
        <f t="shared" si="31"/>
        <v>0.89907446882787601</v>
      </c>
      <c r="H278" s="2">
        <f t="shared" si="32"/>
        <v>4.1358101817572714E-4</v>
      </c>
    </row>
    <row r="279" spans="1:8">
      <c r="A279" s="9">
        <v>0.9577</v>
      </c>
      <c r="B279" s="9">
        <v>0.84309999999999996</v>
      </c>
      <c r="C279" s="2">
        <f t="shared" si="27"/>
        <v>2.9736926913799887E-2</v>
      </c>
      <c r="D279" s="2">
        <f t="shared" si="28"/>
        <v>7.6984964257386795E-2</v>
      </c>
      <c r="E279" s="2">
        <f t="shared" si="29"/>
        <v>0.10672189117118669</v>
      </c>
      <c r="F279" s="2">
        <f t="shared" si="30"/>
        <v>3.583213483271952E-4</v>
      </c>
      <c r="G279" s="2">
        <f t="shared" si="31"/>
        <v>0.89875231125195909</v>
      </c>
      <c r="H279" s="2">
        <f t="shared" si="32"/>
        <v>0</v>
      </c>
    </row>
    <row r="280" spans="1:8">
      <c r="A280" s="9">
        <v>0.9577</v>
      </c>
      <c r="B280" s="9">
        <v>0.84241999999999995</v>
      </c>
      <c r="C280" s="2">
        <f t="shared" si="27"/>
        <v>2.9736926913799887E-2</v>
      </c>
      <c r="D280" s="2">
        <f t="shared" si="28"/>
        <v>7.7348924963454857E-2</v>
      </c>
      <c r="E280" s="2">
        <f t="shared" si="29"/>
        <v>0.10708585187725475</v>
      </c>
      <c r="F280" s="2">
        <f t="shared" si="30"/>
        <v>3.6396070606806163E-4</v>
      </c>
      <c r="G280" s="2">
        <f t="shared" si="31"/>
        <v>0.89842520072617549</v>
      </c>
      <c r="H280" s="2">
        <f t="shared" si="32"/>
        <v>0</v>
      </c>
    </row>
    <row r="281" spans="1:8">
      <c r="A281" s="9">
        <v>0.9577</v>
      </c>
      <c r="B281" s="9">
        <v>0.84106999999999998</v>
      </c>
      <c r="C281" s="2">
        <f t="shared" si="27"/>
        <v>2.9736926913799887E-2</v>
      </c>
      <c r="D281" s="2">
        <f t="shared" si="28"/>
        <v>7.8072365422344206E-2</v>
      </c>
      <c r="E281" s="2">
        <f t="shared" si="29"/>
        <v>0.10780929233614409</v>
      </c>
      <c r="F281" s="2">
        <f t="shared" si="30"/>
        <v>7.2344045888933506E-4</v>
      </c>
      <c r="G281" s="2">
        <f t="shared" si="31"/>
        <v>0.89777524358668437</v>
      </c>
      <c r="H281" s="2">
        <f t="shared" si="32"/>
        <v>0</v>
      </c>
    </row>
    <row r="282" spans="1:8">
      <c r="A282" s="9">
        <v>0.9577</v>
      </c>
      <c r="B282" s="9">
        <v>0.84040000000000004</v>
      </c>
      <c r="C282" s="2">
        <f t="shared" si="27"/>
        <v>2.9736926913799887E-2</v>
      </c>
      <c r="D282" s="2">
        <f t="shared" si="28"/>
        <v>7.8431837511086233E-2</v>
      </c>
      <c r="E282" s="2">
        <f t="shared" si="29"/>
        <v>0.10816876442488613</v>
      </c>
      <c r="F282" s="2">
        <f t="shared" si="30"/>
        <v>3.5947208874204106E-4</v>
      </c>
      <c r="G282" s="2">
        <f t="shared" si="31"/>
        <v>0.89745251844465135</v>
      </c>
      <c r="H282" s="2">
        <f t="shared" si="32"/>
        <v>0</v>
      </c>
    </row>
    <row r="283" spans="1:8">
      <c r="A283" s="9">
        <v>0.9577</v>
      </c>
      <c r="B283" s="9">
        <v>0.83904000000000001</v>
      </c>
      <c r="C283" s="2">
        <f t="shared" si="27"/>
        <v>2.9736926913799887E-2</v>
      </c>
      <c r="D283" s="2">
        <f t="shared" si="28"/>
        <v>7.9162394303951972E-2</v>
      </c>
      <c r="E283" s="2">
        <f t="shared" si="29"/>
        <v>0.10889932121775187</v>
      </c>
      <c r="F283" s="2">
        <f t="shared" si="30"/>
        <v>7.305567928657386E-4</v>
      </c>
      <c r="G283" s="2">
        <f t="shared" si="31"/>
        <v>0.89679687841102718</v>
      </c>
      <c r="H283" s="2">
        <f t="shared" si="32"/>
        <v>0</v>
      </c>
    </row>
    <row r="284" spans="1:8">
      <c r="A284" s="9">
        <v>0.9577</v>
      </c>
      <c r="B284" s="9">
        <v>0.83835999999999999</v>
      </c>
      <c r="C284" s="2">
        <f t="shared" si="27"/>
        <v>2.9736926913799887E-2</v>
      </c>
      <c r="D284" s="2">
        <f t="shared" si="28"/>
        <v>7.9528116880329014E-2</v>
      </c>
      <c r="E284" s="2">
        <f t="shared" si="29"/>
        <v>0.10926504379412891</v>
      </c>
      <c r="F284" s="2">
        <f t="shared" si="30"/>
        <v>3.657225763770422E-4</v>
      </c>
      <c r="G284" s="2">
        <f t="shared" si="31"/>
        <v>0.89646889954616782</v>
      </c>
      <c r="H284" s="2">
        <f t="shared" si="32"/>
        <v>0</v>
      </c>
    </row>
    <row r="285" spans="1:8">
      <c r="A285" s="9">
        <v>0.9577</v>
      </c>
      <c r="B285" s="9">
        <v>0.83767999999999998</v>
      </c>
      <c r="C285" s="2">
        <f t="shared" si="27"/>
        <v>2.9736926913799887E-2</v>
      </c>
      <c r="D285" s="2">
        <f t="shared" si="28"/>
        <v>7.9894136217378994E-2</v>
      </c>
      <c r="E285" s="2">
        <f t="shared" si="29"/>
        <v>0.10963106313117887</v>
      </c>
      <c r="F285" s="2">
        <f t="shared" si="30"/>
        <v>3.6601933704996648E-4</v>
      </c>
      <c r="G285" s="2">
        <f t="shared" si="31"/>
        <v>0.89614077459387009</v>
      </c>
      <c r="H285" s="2">
        <f t="shared" si="32"/>
        <v>0</v>
      </c>
    </row>
    <row r="286" spans="1:8">
      <c r="A286" s="9">
        <v>0.95704</v>
      </c>
      <c r="B286" s="9">
        <v>0.83767999999999998</v>
      </c>
      <c r="C286" s="2">
        <f t="shared" si="27"/>
        <v>3.0211243599550828E-2</v>
      </c>
      <c r="D286" s="2">
        <f t="shared" si="28"/>
        <v>7.9894136217378994E-2</v>
      </c>
      <c r="E286" s="2">
        <f t="shared" si="29"/>
        <v>0.11010537981692982</v>
      </c>
      <c r="F286" s="2">
        <f t="shared" si="30"/>
        <v>4.7431668575094454E-4</v>
      </c>
      <c r="G286" s="2">
        <f t="shared" si="31"/>
        <v>0.89571572007169853</v>
      </c>
      <c r="H286" s="2">
        <f t="shared" si="32"/>
        <v>4.2505452217164562E-4</v>
      </c>
    </row>
    <row r="287" spans="1:8">
      <c r="A287" s="9">
        <v>0.95638000000000001</v>
      </c>
      <c r="B287" s="9">
        <v>0.83767999999999998</v>
      </c>
      <c r="C287" s="2">
        <f t="shared" si="27"/>
        <v>3.0685887499439055E-2</v>
      </c>
      <c r="D287" s="2">
        <f t="shared" si="28"/>
        <v>7.9894136217378994E-2</v>
      </c>
      <c r="E287" s="2">
        <f t="shared" si="29"/>
        <v>0.11058002371681805</v>
      </c>
      <c r="F287" s="2">
        <f t="shared" si="30"/>
        <v>4.7464389988823019E-4</v>
      </c>
      <c r="G287" s="2">
        <f t="shared" si="31"/>
        <v>0.89529057406913259</v>
      </c>
      <c r="H287" s="2">
        <f t="shared" si="32"/>
        <v>4.2514600256602221E-4</v>
      </c>
    </row>
    <row r="288" spans="1:8">
      <c r="A288" s="9">
        <v>0.95638000000000001</v>
      </c>
      <c r="B288" s="9">
        <v>0.83699999999999997</v>
      </c>
      <c r="C288" s="2">
        <f t="shared" si="27"/>
        <v>3.0685887499439055E-2</v>
      </c>
      <c r="D288" s="2">
        <f t="shared" si="28"/>
        <v>8.0260452797098078E-2</v>
      </c>
      <c r="E288" s="2">
        <f t="shared" si="29"/>
        <v>0.11094634029653713</v>
      </c>
      <c r="F288" s="2">
        <f t="shared" si="30"/>
        <v>3.6631657971908371E-4</v>
      </c>
      <c r="G288" s="2">
        <f t="shared" si="31"/>
        <v>0.89496261428818502</v>
      </c>
      <c r="H288" s="2">
        <f t="shared" si="32"/>
        <v>0</v>
      </c>
    </row>
    <row r="289" spans="1:8">
      <c r="A289" s="9">
        <v>0.95638000000000001</v>
      </c>
      <c r="B289" s="9">
        <v>0.83631</v>
      </c>
      <c r="C289" s="2">
        <f t="shared" si="27"/>
        <v>3.0685887499439055E-2</v>
      </c>
      <c r="D289" s="2">
        <f t="shared" si="28"/>
        <v>8.0632460713283519E-2</v>
      </c>
      <c r="E289" s="2">
        <f t="shared" si="29"/>
        <v>0.11131834821272257</v>
      </c>
      <c r="F289" s="2">
        <f t="shared" si="30"/>
        <v>3.720079161854406E-4</v>
      </c>
      <c r="G289" s="2">
        <f t="shared" si="31"/>
        <v>0.89462968111097996</v>
      </c>
      <c r="H289" s="2">
        <f t="shared" si="32"/>
        <v>0</v>
      </c>
    </row>
    <row r="290" spans="1:8">
      <c r="A290" s="9">
        <v>0.95638000000000001</v>
      </c>
      <c r="B290" s="9">
        <v>0.83562000000000003</v>
      </c>
      <c r="C290" s="2">
        <f t="shared" si="27"/>
        <v>3.0685887499439055E-2</v>
      </c>
      <c r="D290" s="2">
        <f t="shared" si="28"/>
        <v>8.1004775682385538E-2</v>
      </c>
      <c r="E290" s="2">
        <f t="shared" si="29"/>
        <v>0.11169066318182459</v>
      </c>
      <c r="F290" s="2">
        <f t="shared" si="30"/>
        <v>3.7231496910201944E-4</v>
      </c>
      <c r="G290" s="2">
        <f t="shared" si="31"/>
        <v>0.89429659708889919</v>
      </c>
      <c r="H290" s="2">
        <f t="shared" si="32"/>
        <v>0</v>
      </c>
    </row>
    <row r="291" spans="1:8">
      <c r="A291" s="9">
        <v>0.95638000000000001</v>
      </c>
      <c r="B291" s="9">
        <v>0.83492999999999995</v>
      </c>
      <c r="C291" s="2">
        <f t="shared" si="27"/>
        <v>3.0685887499439055E-2</v>
      </c>
      <c r="D291" s="2">
        <f t="shared" si="28"/>
        <v>8.1377398211701688E-2</v>
      </c>
      <c r="E291" s="2">
        <f t="shared" si="29"/>
        <v>0.11206328571114074</v>
      </c>
      <c r="F291" s="2">
        <f t="shared" si="30"/>
        <v>3.7262252931614948E-4</v>
      </c>
      <c r="G291" s="2">
        <f t="shared" si="31"/>
        <v>0.89396336202893312</v>
      </c>
      <c r="H291" s="2">
        <f t="shared" si="32"/>
        <v>0</v>
      </c>
    </row>
    <row r="292" spans="1:8">
      <c r="A292" s="9">
        <v>0.95638000000000001</v>
      </c>
      <c r="B292" s="9">
        <v>0.83423999999999998</v>
      </c>
      <c r="C292" s="2">
        <f t="shared" si="27"/>
        <v>3.0685887499439055E-2</v>
      </c>
      <c r="D292" s="2">
        <f t="shared" si="28"/>
        <v>8.1750328809787887E-2</v>
      </c>
      <c r="E292" s="2">
        <f t="shared" si="29"/>
        <v>0.11243621630922694</v>
      </c>
      <c r="F292" s="2">
        <f t="shared" si="30"/>
        <v>3.7293059808619911E-4</v>
      </c>
      <c r="G292" s="2">
        <f t="shared" si="31"/>
        <v>0.89362997573766445</v>
      </c>
      <c r="H292" s="2">
        <f t="shared" si="32"/>
        <v>0</v>
      </c>
    </row>
    <row r="293" spans="1:8">
      <c r="A293" s="9">
        <v>0.95638000000000001</v>
      </c>
      <c r="B293" s="9">
        <v>0.83355000000000001</v>
      </c>
      <c r="C293" s="2">
        <f t="shared" si="27"/>
        <v>3.0685887499439055E-2</v>
      </c>
      <c r="D293" s="2">
        <f t="shared" si="28"/>
        <v>8.2123567986462628E-2</v>
      </c>
      <c r="E293" s="2">
        <f t="shared" si="29"/>
        <v>0.11280945548590168</v>
      </c>
      <c r="F293" s="2">
        <f t="shared" si="30"/>
        <v>3.7323917667474171E-4</v>
      </c>
      <c r="G293" s="2">
        <f t="shared" si="31"/>
        <v>0.89329643802126824</v>
      </c>
      <c r="H293" s="2">
        <f t="shared" si="32"/>
        <v>0</v>
      </c>
    </row>
    <row r="294" spans="1:8">
      <c r="A294" s="9">
        <v>0.95638000000000001</v>
      </c>
      <c r="B294" s="9">
        <v>0.83216999999999997</v>
      </c>
      <c r="C294" s="2">
        <f t="shared" si="27"/>
        <v>3.0685887499439055E-2</v>
      </c>
      <c r="D294" s="2">
        <f t="shared" si="28"/>
        <v>8.2870974121187976E-2</v>
      </c>
      <c r="E294" s="2">
        <f t="shared" si="29"/>
        <v>0.11355686162062703</v>
      </c>
      <c r="F294" s="2">
        <f t="shared" si="30"/>
        <v>7.47406134725348E-4</v>
      </c>
      <c r="G294" s="2">
        <f t="shared" si="31"/>
        <v>0.892628782783363</v>
      </c>
      <c r="H294" s="2">
        <f t="shared" si="32"/>
        <v>0</v>
      </c>
    </row>
    <row r="295" spans="1:8">
      <c r="A295" s="9">
        <v>0.95569999999999999</v>
      </c>
      <c r="B295" s="9">
        <v>0.83216999999999997</v>
      </c>
      <c r="C295" s="2">
        <f t="shared" si="27"/>
        <v>3.1175257262853858E-2</v>
      </c>
      <c r="D295" s="2">
        <f t="shared" si="28"/>
        <v>8.2870974121187976E-2</v>
      </c>
      <c r="E295" s="2">
        <f t="shared" si="29"/>
        <v>0.11404623138404184</v>
      </c>
      <c r="F295" s="2">
        <f t="shared" si="30"/>
        <v>4.8936976341480698E-4</v>
      </c>
      <c r="G295" s="2">
        <f t="shared" si="31"/>
        <v>0.89219195724711509</v>
      </c>
      <c r="H295" s="2">
        <f t="shared" si="32"/>
        <v>4.3682553624793837E-4</v>
      </c>
    </row>
    <row r="296" spans="1:8">
      <c r="A296" s="9">
        <v>0.95569999999999999</v>
      </c>
      <c r="B296" s="9">
        <v>0.83147000000000004</v>
      </c>
      <c r="C296" s="2">
        <f t="shared" si="27"/>
        <v>3.1175257262853858E-2</v>
      </c>
      <c r="D296" s="2">
        <f t="shared" si="28"/>
        <v>8.3250567111954901E-2</v>
      </c>
      <c r="E296" s="2">
        <f t="shared" si="29"/>
        <v>0.11442582437480876</v>
      </c>
      <c r="F296" s="2">
        <f t="shared" si="30"/>
        <v>3.7959299076692488E-4</v>
      </c>
      <c r="G296" s="2">
        <f t="shared" si="31"/>
        <v>0.89185328743372527</v>
      </c>
      <c r="H296" s="2">
        <f t="shared" si="32"/>
        <v>0</v>
      </c>
    </row>
    <row r="297" spans="1:8">
      <c r="A297" s="9">
        <v>0.95501999999999998</v>
      </c>
      <c r="B297" s="9">
        <v>0.83147000000000004</v>
      </c>
      <c r="C297" s="2">
        <f t="shared" si="27"/>
        <v>3.1664975346762658E-2</v>
      </c>
      <c r="D297" s="2">
        <f t="shared" si="28"/>
        <v>8.3250567111954901E-2</v>
      </c>
      <c r="E297" s="2">
        <f t="shared" si="29"/>
        <v>0.11491554245871756</v>
      </c>
      <c r="F297" s="2">
        <f t="shared" si="30"/>
        <v>4.8971808390879668E-4</v>
      </c>
      <c r="G297" s="2">
        <f t="shared" si="31"/>
        <v>0.89141653075067562</v>
      </c>
      <c r="H297" s="2">
        <f t="shared" si="32"/>
        <v>4.3675668304980834E-4</v>
      </c>
    </row>
    <row r="298" spans="1:8">
      <c r="A298" s="9">
        <v>0.95501999999999998</v>
      </c>
      <c r="B298" s="9">
        <v>0.83077999999999996</v>
      </c>
      <c r="C298" s="2">
        <f t="shared" si="27"/>
        <v>3.1664975346762658E-2</v>
      </c>
      <c r="D298" s="2">
        <f t="shared" si="28"/>
        <v>8.3625050232245826E-2</v>
      </c>
      <c r="E298" s="2">
        <f t="shared" si="29"/>
        <v>0.11529002557900848</v>
      </c>
      <c r="F298" s="2">
        <f t="shared" si="30"/>
        <v>3.744831202909249E-4</v>
      </c>
      <c r="G298" s="2">
        <f t="shared" si="31"/>
        <v>0.89108271030676112</v>
      </c>
      <c r="H298" s="2">
        <f t="shared" si="32"/>
        <v>0</v>
      </c>
    </row>
    <row r="299" spans="1:8">
      <c r="A299" s="9">
        <v>0.95501999999999998</v>
      </c>
      <c r="B299" s="9">
        <v>0.83008000000000004</v>
      </c>
      <c r="C299" s="2">
        <f t="shared" si="27"/>
        <v>3.1664975346762658E-2</v>
      </c>
      <c r="D299" s="2">
        <f t="shared" si="28"/>
        <v>8.4005278597842112E-2</v>
      </c>
      <c r="E299" s="2">
        <f t="shared" si="29"/>
        <v>0.11567025394460477</v>
      </c>
      <c r="F299" s="2">
        <f t="shared" si="30"/>
        <v>3.802283655962857E-4</v>
      </c>
      <c r="G299" s="2">
        <f t="shared" si="31"/>
        <v>0.89074389538421017</v>
      </c>
      <c r="H299" s="2">
        <f t="shared" si="32"/>
        <v>0</v>
      </c>
    </row>
    <row r="300" spans="1:8">
      <c r="A300" s="9">
        <v>0.95501999999999998</v>
      </c>
      <c r="B300" s="9">
        <v>0.82938000000000001</v>
      </c>
      <c r="C300" s="2">
        <f t="shared" si="27"/>
        <v>3.1664975346762658E-2</v>
      </c>
      <c r="D300" s="2">
        <f t="shared" si="28"/>
        <v>8.4385827742351524E-2</v>
      </c>
      <c r="E300" s="2">
        <f t="shared" si="29"/>
        <v>0.11605080308911418</v>
      </c>
      <c r="F300" s="2">
        <f t="shared" si="30"/>
        <v>3.8054914450941224E-4</v>
      </c>
      <c r="G300" s="2">
        <f t="shared" si="31"/>
        <v>0.89040492355684475</v>
      </c>
      <c r="H300" s="2">
        <f t="shared" si="32"/>
        <v>0</v>
      </c>
    </row>
    <row r="301" spans="1:8">
      <c r="A301" s="9">
        <v>0.95433000000000001</v>
      </c>
      <c r="B301" s="9">
        <v>0.82938000000000001</v>
      </c>
      <c r="C301" s="2">
        <f t="shared" si="27"/>
        <v>3.2162251718591855E-2</v>
      </c>
      <c r="D301" s="2">
        <f t="shared" si="28"/>
        <v>8.4385827742351524E-2</v>
      </c>
      <c r="E301" s="2">
        <f t="shared" si="29"/>
        <v>0.11654807946094338</v>
      </c>
      <c r="F301" s="2">
        <f t="shared" si="30"/>
        <v>4.9727637182919726E-4</v>
      </c>
      <c r="G301" s="2">
        <f t="shared" si="31"/>
        <v>0.88996214622699954</v>
      </c>
      <c r="H301" s="2">
        <f t="shared" si="32"/>
        <v>4.4277732984520149E-4</v>
      </c>
    </row>
    <row r="302" spans="1:8">
      <c r="A302" s="9">
        <v>0.95433000000000001</v>
      </c>
      <c r="B302" s="9">
        <v>0.82867999999999997</v>
      </c>
      <c r="C302" s="2">
        <f t="shared" si="27"/>
        <v>3.2162251718591855E-2</v>
      </c>
      <c r="D302" s="2">
        <f t="shared" si="28"/>
        <v>8.4766698207479868E-2</v>
      </c>
      <c r="E302" s="2">
        <f t="shared" si="29"/>
        <v>0.11692894992607172</v>
      </c>
      <c r="F302" s="2">
        <f t="shared" si="30"/>
        <v>3.8087046512834399E-4</v>
      </c>
      <c r="G302" s="2">
        <f t="shared" si="31"/>
        <v>0.88962318593041934</v>
      </c>
      <c r="H302" s="2">
        <f t="shared" si="32"/>
        <v>0</v>
      </c>
    </row>
    <row r="303" spans="1:8">
      <c r="A303" s="9">
        <v>0.95433000000000001</v>
      </c>
      <c r="B303" s="9">
        <v>0.82796999999999998</v>
      </c>
      <c r="C303" s="2">
        <f t="shared" si="27"/>
        <v>3.2162251718591855E-2</v>
      </c>
      <c r="D303" s="2">
        <f t="shared" si="28"/>
        <v>8.5153338475520701E-2</v>
      </c>
      <c r="E303" s="2">
        <f t="shared" si="29"/>
        <v>0.11731559019411256</v>
      </c>
      <c r="F303" s="2">
        <f t="shared" si="30"/>
        <v>3.8664026804083318E-4</v>
      </c>
      <c r="G303" s="2">
        <f t="shared" si="31"/>
        <v>0.88927922178335583</v>
      </c>
      <c r="H303" s="2">
        <f t="shared" si="32"/>
        <v>0</v>
      </c>
    </row>
    <row r="304" spans="1:8">
      <c r="A304" s="9">
        <v>0.95296000000000003</v>
      </c>
      <c r="B304" s="9">
        <v>0.82796999999999998</v>
      </c>
      <c r="C304" s="2">
        <f t="shared" si="27"/>
        <v>3.3150664084421154E-2</v>
      </c>
      <c r="D304" s="2">
        <f t="shared" si="28"/>
        <v>8.5153338475520701E-2</v>
      </c>
      <c r="E304" s="2">
        <f t="shared" si="29"/>
        <v>0.11830400255994186</v>
      </c>
      <c r="F304" s="2">
        <f t="shared" si="30"/>
        <v>9.8841236582930536E-4</v>
      </c>
      <c r="G304" s="2">
        <f t="shared" si="31"/>
        <v>0.88840024720387012</v>
      </c>
      <c r="H304" s="2">
        <f t="shared" si="32"/>
        <v>8.7897457948572409E-4</v>
      </c>
    </row>
    <row r="305" spans="1:8">
      <c r="A305" s="9">
        <v>0.95296000000000003</v>
      </c>
      <c r="B305" s="9">
        <v>0.82726999999999995</v>
      </c>
      <c r="C305" s="2">
        <f t="shared" si="27"/>
        <v>3.3150664084421154E-2</v>
      </c>
      <c r="D305" s="2">
        <f t="shared" si="28"/>
        <v>8.5534857822285412E-2</v>
      </c>
      <c r="E305" s="2">
        <f t="shared" si="29"/>
        <v>0.11868552190670656</v>
      </c>
      <c r="F305" s="2">
        <f t="shared" si="30"/>
        <v>3.8151934676469712E-4</v>
      </c>
      <c r="G305" s="2">
        <f t="shared" si="31"/>
        <v>0.88806130532189131</v>
      </c>
      <c r="H305" s="2">
        <f t="shared" si="32"/>
        <v>0</v>
      </c>
    </row>
    <row r="306" spans="1:8">
      <c r="A306" s="9">
        <v>0.95296000000000003</v>
      </c>
      <c r="B306" s="9">
        <v>0.82657000000000003</v>
      </c>
      <c r="C306" s="2">
        <f t="shared" si="27"/>
        <v>3.3150664084421154E-2</v>
      </c>
      <c r="D306" s="2">
        <f t="shared" si="28"/>
        <v>8.5916700130853563E-2</v>
      </c>
      <c r="E306" s="2">
        <f t="shared" si="29"/>
        <v>0.11906736421527472</v>
      </c>
      <c r="F306" s="2">
        <f t="shared" si="30"/>
        <v>3.8184230856816437E-4</v>
      </c>
      <c r="G306" s="2">
        <f t="shared" si="31"/>
        <v>0.88772220594291706</v>
      </c>
      <c r="H306" s="2">
        <f t="shared" si="32"/>
        <v>0</v>
      </c>
    </row>
    <row r="307" spans="1:8">
      <c r="A307" s="9">
        <v>0.95296000000000003</v>
      </c>
      <c r="B307" s="9">
        <v>0.82586000000000004</v>
      </c>
      <c r="C307" s="2">
        <f t="shared" si="27"/>
        <v>3.3150664084421154E-2</v>
      </c>
      <c r="D307" s="2">
        <f t="shared" si="28"/>
        <v>8.6304327806610043E-2</v>
      </c>
      <c r="E307" s="2">
        <f t="shared" si="29"/>
        <v>0.1194549918910312</v>
      </c>
      <c r="F307" s="2">
        <f t="shared" si="30"/>
        <v>3.8762767575648005E-4</v>
      </c>
      <c r="G307" s="2">
        <f t="shared" si="31"/>
        <v>0.88737810024750985</v>
      </c>
      <c r="H307" s="2">
        <f t="shared" si="32"/>
        <v>0</v>
      </c>
    </row>
    <row r="308" spans="1:8">
      <c r="A308" s="9">
        <v>0.95226</v>
      </c>
      <c r="B308" s="9">
        <v>0.82586000000000004</v>
      </c>
      <c r="C308" s="2">
        <f t="shared" si="27"/>
        <v>3.3656240943786865E-2</v>
      </c>
      <c r="D308" s="2">
        <f t="shared" si="28"/>
        <v>8.6304327806610043E-2</v>
      </c>
      <c r="E308" s="2">
        <f t="shared" si="29"/>
        <v>0.1199605687503969</v>
      </c>
      <c r="F308" s="2">
        <f t="shared" si="30"/>
        <v>5.055768593656973E-4</v>
      </c>
      <c r="G308" s="2">
        <f t="shared" si="31"/>
        <v>0.88692946241451676</v>
      </c>
      <c r="H308" s="2">
        <f t="shared" si="32"/>
        <v>4.4863783299304725E-4</v>
      </c>
    </row>
    <row r="309" spans="1:8">
      <c r="A309" s="9">
        <v>0.95226</v>
      </c>
      <c r="B309" s="9">
        <v>0.82515000000000005</v>
      </c>
      <c r="C309" s="2">
        <f t="shared" si="27"/>
        <v>3.3656240943786865E-2</v>
      </c>
      <c r="D309" s="2">
        <f t="shared" si="28"/>
        <v>8.669228887305927E-2</v>
      </c>
      <c r="E309" s="2">
        <f t="shared" si="29"/>
        <v>0.12034852981684613</v>
      </c>
      <c r="F309" s="2">
        <f t="shared" si="30"/>
        <v>3.8796106644922723E-4</v>
      </c>
      <c r="G309" s="2">
        <f t="shared" si="31"/>
        <v>0.88658536831441315</v>
      </c>
      <c r="H309" s="2">
        <f t="shared" si="32"/>
        <v>0</v>
      </c>
    </row>
    <row r="310" spans="1:8">
      <c r="A310" s="9">
        <v>0.95226</v>
      </c>
      <c r="B310" s="9">
        <v>0.82443999999999995</v>
      </c>
      <c r="C310" s="2">
        <f t="shared" si="27"/>
        <v>3.3656240943786865E-2</v>
      </c>
      <c r="D310" s="2">
        <f t="shared" si="28"/>
        <v>8.7080583904179817E-2</v>
      </c>
      <c r="E310" s="2">
        <f t="shared" si="29"/>
        <v>0.12073682484796669</v>
      </c>
      <c r="F310" s="2">
        <f t="shared" si="30"/>
        <v>3.882950311205613E-4</v>
      </c>
      <c r="G310" s="2">
        <f t="shared" si="31"/>
        <v>0.88624111162123254</v>
      </c>
      <c r="H310" s="2">
        <f t="shared" si="32"/>
        <v>0</v>
      </c>
    </row>
    <row r="311" spans="1:8">
      <c r="A311" s="9">
        <v>0.95155999999999996</v>
      </c>
      <c r="B311" s="9">
        <v>0.82443999999999995</v>
      </c>
      <c r="C311" s="2">
        <f t="shared" si="27"/>
        <v>3.4162189586024162E-2</v>
      </c>
      <c r="D311" s="2">
        <f t="shared" si="28"/>
        <v>8.7080583904179817E-2</v>
      </c>
      <c r="E311" s="2">
        <f t="shared" si="29"/>
        <v>0.12124277349020399</v>
      </c>
      <c r="F311" s="2">
        <f t="shared" si="30"/>
        <v>5.0594864223729719E-4</v>
      </c>
      <c r="G311" s="2">
        <f t="shared" si="31"/>
        <v>0.88579271913411284</v>
      </c>
      <c r="H311" s="2">
        <f t="shared" si="32"/>
        <v>4.4839248711963552E-4</v>
      </c>
    </row>
    <row r="312" spans="1:8">
      <c r="A312" s="9">
        <v>0.95155999999999996</v>
      </c>
      <c r="B312" s="9">
        <v>0.82372000000000001</v>
      </c>
      <c r="C312" s="2">
        <f t="shared" si="27"/>
        <v>3.4162189586024162E-2</v>
      </c>
      <c r="D312" s="2">
        <f t="shared" si="28"/>
        <v>8.747468952323019E-2</v>
      </c>
      <c r="E312" s="2">
        <f t="shared" si="29"/>
        <v>0.12163687910925436</v>
      </c>
      <c r="F312" s="2">
        <f t="shared" si="30"/>
        <v>3.9410561905037222E-4</v>
      </c>
      <c r="G312" s="2">
        <f t="shared" si="31"/>
        <v>0.88544362324618819</v>
      </c>
      <c r="H312" s="2">
        <f t="shared" si="32"/>
        <v>0</v>
      </c>
    </row>
    <row r="313" spans="1:8">
      <c r="A313" s="9">
        <v>0.95084999999999997</v>
      </c>
      <c r="B313" s="9">
        <v>0.82372000000000001</v>
      </c>
      <c r="C313" s="2">
        <f t="shared" si="27"/>
        <v>3.4675746415233667E-2</v>
      </c>
      <c r="D313" s="2">
        <f t="shared" si="28"/>
        <v>8.747468952323019E-2</v>
      </c>
      <c r="E313" s="2">
        <f t="shared" si="29"/>
        <v>0.12215043593846386</v>
      </c>
      <c r="F313" s="2">
        <f t="shared" si="30"/>
        <v>5.1355682920950496E-4</v>
      </c>
      <c r="G313" s="2">
        <f t="shared" si="31"/>
        <v>0.88498889762659005</v>
      </c>
      <c r="H313" s="2">
        <f t="shared" si="32"/>
        <v>4.547256195980879E-4</v>
      </c>
    </row>
    <row r="314" spans="1:8">
      <c r="A314" s="9">
        <v>0.95084999999999997</v>
      </c>
      <c r="B314" s="9">
        <v>0.82228999999999997</v>
      </c>
      <c r="C314" s="2">
        <f t="shared" si="27"/>
        <v>3.4675746415233667E-2</v>
      </c>
      <c r="D314" s="2">
        <f t="shared" si="28"/>
        <v>8.8258449622605262E-2</v>
      </c>
      <c r="E314" s="2">
        <f t="shared" si="29"/>
        <v>0.12293419603783892</v>
      </c>
      <c r="F314" s="2">
        <f t="shared" si="30"/>
        <v>7.8376009937505819E-4</v>
      </c>
      <c r="G314" s="2">
        <f t="shared" si="31"/>
        <v>0.88429527864024027</v>
      </c>
      <c r="H314" s="2">
        <f t="shared" si="32"/>
        <v>0</v>
      </c>
    </row>
    <row r="315" spans="1:8">
      <c r="A315" s="9">
        <v>0.95084999999999997</v>
      </c>
      <c r="B315" s="9">
        <v>0.82157000000000002</v>
      </c>
      <c r="C315" s="2">
        <f t="shared" si="27"/>
        <v>3.4675746415233667E-2</v>
      </c>
      <c r="D315" s="2">
        <f t="shared" si="28"/>
        <v>8.8653586141110699E-2</v>
      </c>
      <c r="E315" s="2">
        <f t="shared" si="29"/>
        <v>0.12332933255634437</v>
      </c>
      <c r="F315" s="2">
        <f t="shared" si="30"/>
        <v>3.9513651850545117E-4</v>
      </c>
      <c r="G315" s="2">
        <f t="shared" si="31"/>
        <v>0.88394586128250752</v>
      </c>
      <c r="H315" s="2">
        <f t="shared" si="32"/>
        <v>0</v>
      </c>
    </row>
    <row r="316" spans="1:8">
      <c r="A316" s="9">
        <v>0.95013000000000003</v>
      </c>
      <c r="B316" s="9">
        <v>0.82084999999999997</v>
      </c>
      <c r="C316" s="2">
        <f t="shared" si="27"/>
        <v>3.5196928200896448E-2</v>
      </c>
      <c r="D316" s="2">
        <f t="shared" si="28"/>
        <v>8.904906909759161E-2</v>
      </c>
      <c r="E316" s="2">
        <f t="shared" si="29"/>
        <v>0.12424599729848806</v>
      </c>
      <c r="F316" s="2">
        <f t="shared" si="30"/>
        <v>9.1666474214369131E-4</v>
      </c>
      <c r="G316" s="2">
        <f t="shared" si="31"/>
        <v>0.88313557927750597</v>
      </c>
      <c r="H316" s="2">
        <f t="shared" si="32"/>
        <v>4.6069648241244167E-4</v>
      </c>
    </row>
    <row r="317" spans="1:8">
      <c r="A317" s="9">
        <v>0.95013000000000003</v>
      </c>
      <c r="B317" s="9">
        <v>0.82011999999999996</v>
      </c>
      <c r="C317" s="2">
        <f t="shared" si="27"/>
        <v>3.5196928200896448E-2</v>
      </c>
      <c r="D317" s="2">
        <f t="shared" si="28"/>
        <v>8.9450399185380711E-2</v>
      </c>
      <c r="E317" s="2">
        <f t="shared" si="29"/>
        <v>0.12464732738627715</v>
      </c>
      <c r="F317" s="2">
        <f t="shared" si="30"/>
        <v>4.0133008778908685E-4</v>
      </c>
      <c r="G317" s="2">
        <f t="shared" si="31"/>
        <v>0.88278115039794502</v>
      </c>
      <c r="H317" s="2">
        <f t="shared" si="32"/>
        <v>0</v>
      </c>
    </row>
    <row r="318" spans="1:8">
      <c r="A318" s="9">
        <v>0.95013000000000003</v>
      </c>
      <c r="B318" s="9">
        <v>0.81940000000000002</v>
      </c>
      <c r="C318" s="2">
        <f t="shared" si="27"/>
        <v>3.5196928200896448E-2</v>
      </c>
      <c r="D318" s="2">
        <f t="shared" si="28"/>
        <v>8.9846581676311432E-2</v>
      </c>
      <c r="E318" s="2">
        <f t="shared" si="29"/>
        <v>0.12504350987720789</v>
      </c>
      <c r="F318" s="2">
        <f t="shared" si="30"/>
        <v>3.9618249093073543E-4</v>
      </c>
      <c r="G318" s="2">
        <f t="shared" si="31"/>
        <v>0.88243140796283348</v>
      </c>
      <c r="H318" s="2">
        <f t="shared" si="32"/>
        <v>0</v>
      </c>
    </row>
    <row r="319" spans="1:8">
      <c r="A319" s="9">
        <v>0.95013000000000003</v>
      </c>
      <c r="B319" s="9">
        <v>0.81867999999999996</v>
      </c>
      <c r="C319" s="2">
        <f t="shared" si="27"/>
        <v>3.5196928200896448E-2</v>
      </c>
      <c r="D319" s="2">
        <f t="shared" si="28"/>
        <v>9.0243112442576823E-2</v>
      </c>
      <c r="E319" s="2">
        <f t="shared" si="29"/>
        <v>0.12544004064347328</v>
      </c>
      <c r="F319" s="2">
        <f t="shared" si="30"/>
        <v>3.9653076626539052E-4</v>
      </c>
      <c r="G319" s="2">
        <f t="shared" si="31"/>
        <v>0.88208149676045733</v>
      </c>
      <c r="H319" s="2">
        <f t="shared" si="32"/>
        <v>0</v>
      </c>
    </row>
    <row r="320" spans="1:8">
      <c r="A320" s="9">
        <v>0.94940999999999998</v>
      </c>
      <c r="B320" s="9">
        <v>0.81867999999999996</v>
      </c>
      <c r="C320" s="2">
        <f t="shared" si="27"/>
        <v>3.5718505083184499E-2</v>
      </c>
      <c r="D320" s="2">
        <f t="shared" si="28"/>
        <v>9.0243112442576823E-2</v>
      </c>
      <c r="E320" s="2">
        <f t="shared" si="29"/>
        <v>0.12596161752576132</v>
      </c>
      <c r="F320" s="2">
        <f t="shared" si="30"/>
        <v>5.21576882288044E-4</v>
      </c>
      <c r="G320" s="2">
        <f t="shared" si="31"/>
        <v>0.88162142344345296</v>
      </c>
      <c r="H320" s="2">
        <f t="shared" si="32"/>
        <v>4.6007331700429686E-4</v>
      </c>
    </row>
    <row r="321" spans="1:8">
      <c r="A321" s="9">
        <v>0.94869000000000003</v>
      </c>
      <c r="B321" s="9">
        <v>0.81867999999999996</v>
      </c>
      <c r="C321" s="2">
        <f t="shared" si="27"/>
        <v>3.6240477661580318E-2</v>
      </c>
      <c r="D321" s="2">
        <f t="shared" si="28"/>
        <v>9.0243112442576823E-2</v>
      </c>
      <c r="E321" s="2">
        <f t="shared" si="29"/>
        <v>0.12648359010415713</v>
      </c>
      <c r="F321" s="2">
        <f t="shared" si="30"/>
        <v>5.219725783958129E-4</v>
      </c>
      <c r="G321" s="2">
        <f t="shared" si="31"/>
        <v>0.88116124123588935</v>
      </c>
      <c r="H321" s="2">
        <f t="shared" si="32"/>
        <v>4.60182207563772E-4</v>
      </c>
    </row>
    <row r="322" spans="1:8">
      <c r="A322" s="9">
        <v>0.94796000000000002</v>
      </c>
      <c r="B322" s="9">
        <v>0.81867999999999996</v>
      </c>
      <c r="C322" s="2">
        <f t="shared" si="27"/>
        <v>3.6770104453331363E-2</v>
      </c>
      <c r="D322" s="2">
        <f t="shared" si="28"/>
        <v>9.0243112442576823E-2</v>
      </c>
      <c r="E322" s="2">
        <f t="shared" si="29"/>
        <v>0.12701321689590819</v>
      </c>
      <c r="F322" s="2">
        <f t="shared" si="30"/>
        <v>5.2962679175105887E-4</v>
      </c>
      <c r="G322" s="2">
        <f t="shared" si="31"/>
        <v>0.88069455463467805</v>
      </c>
      <c r="H322" s="2">
        <f t="shared" si="32"/>
        <v>4.666866012111327E-4</v>
      </c>
    </row>
    <row r="323" spans="1:8">
      <c r="A323" s="9">
        <v>0.94796000000000002</v>
      </c>
      <c r="B323" s="9">
        <v>0.81794999999999995</v>
      </c>
      <c r="C323" s="2">
        <f t="shared" si="27"/>
        <v>3.6770104453331363E-2</v>
      </c>
      <c r="D323" s="2">
        <f t="shared" si="28"/>
        <v>9.0645506773849083E-2</v>
      </c>
      <c r="E323" s="2">
        <f t="shared" si="29"/>
        <v>0.12741561122718045</v>
      </c>
      <c r="F323" s="2">
        <f t="shared" si="30"/>
        <v>4.0239433127225999E-4</v>
      </c>
      <c r="G323" s="2">
        <f t="shared" si="31"/>
        <v>0.88034016813831051</v>
      </c>
      <c r="H323" s="2">
        <f t="shared" si="32"/>
        <v>0</v>
      </c>
    </row>
    <row r="324" spans="1:8">
      <c r="A324" s="9">
        <v>0.94796000000000002</v>
      </c>
      <c r="B324" s="9">
        <v>0.81721999999999995</v>
      </c>
      <c r="C324" s="2">
        <f t="shared" ref="C324:C387" si="33">-LN(POWER(A324,$Q$5))</f>
        <v>3.6770104453331363E-2</v>
      </c>
      <c r="D324" s="2">
        <f t="shared" ref="D324:D387" si="34">-LN(POWER(B324,$R$5))</f>
        <v>9.1048260392413399E-2</v>
      </c>
      <c r="E324" s="2">
        <f t="shared" ref="E324:E387" si="35">C324+D324</f>
        <v>0.12781836484574477</v>
      </c>
      <c r="F324" s="2">
        <f t="shared" ref="F324:F387" si="36">E324-E323</f>
        <v>4.0275361856431657E-4</v>
      </c>
      <c r="G324" s="2">
        <f t="shared" ref="G324:G387" si="37">INDEX(G323:G323,MATCH(9.99999999999999E+307,G323:G323))+(1-F324)*INDEX(G323:G323,MATCH(9.99999999999999E+307,G323:G323))-INDEX(G323:G323,MATCH(9.99999999999999E+307,G323:G323))</f>
        <v>0.87998560795002523</v>
      </c>
      <c r="H324" s="2">
        <f t="shared" ref="H324:H387" si="38">G323*(C324-C323)</f>
        <v>0</v>
      </c>
    </row>
    <row r="325" spans="1:8">
      <c r="A325" s="9">
        <v>0.94796000000000002</v>
      </c>
      <c r="B325" s="9">
        <v>0.81649000000000005</v>
      </c>
      <c r="C325" s="2">
        <f t="shared" si="33"/>
        <v>3.6770104453331363E-2</v>
      </c>
      <c r="D325" s="2">
        <f t="shared" si="34"/>
        <v>9.1451373940439853E-2</v>
      </c>
      <c r="E325" s="2">
        <f t="shared" si="35"/>
        <v>0.12822147839377121</v>
      </c>
      <c r="F325" s="2">
        <f t="shared" si="36"/>
        <v>4.0311354802644028E-4</v>
      </c>
      <c r="G325" s="2">
        <f t="shared" si="37"/>
        <v>0.87963087382939231</v>
      </c>
      <c r="H325" s="2">
        <f t="shared" si="38"/>
        <v>0</v>
      </c>
    </row>
    <row r="326" spans="1:8">
      <c r="A326" s="9">
        <v>0.94796000000000002</v>
      </c>
      <c r="B326" s="9">
        <v>0.81576000000000004</v>
      </c>
      <c r="C326" s="2">
        <f t="shared" si="33"/>
        <v>3.6770104453331363E-2</v>
      </c>
      <c r="D326" s="2">
        <f t="shared" si="34"/>
        <v>9.1854848061821065E-2</v>
      </c>
      <c r="E326" s="2">
        <f t="shared" si="35"/>
        <v>0.12862495251515244</v>
      </c>
      <c r="F326" s="2">
        <f t="shared" si="36"/>
        <v>4.034741213812254E-4</v>
      </c>
      <c r="G326" s="2">
        <f t="shared" si="37"/>
        <v>0.8792759655354343</v>
      </c>
      <c r="H326" s="2">
        <f t="shared" si="38"/>
        <v>0</v>
      </c>
    </row>
    <row r="327" spans="1:8">
      <c r="A327" s="9">
        <v>0.94796000000000002</v>
      </c>
      <c r="B327" s="9">
        <v>0.81503000000000003</v>
      </c>
      <c r="C327" s="2">
        <f t="shared" si="33"/>
        <v>3.6770104453331363E-2</v>
      </c>
      <c r="D327" s="2">
        <f t="shared" si="34"/>
        <v>9.2258683402179728E-2</v>
      </c>
      <c r="E327" s="2">
        <f t="shared" si="35"/>
        <v>0.12902878785551108</v>
      </c>
      <c r="F327" s="2">
        <f t="shared" si="36"/>
        <v>4.0383534035864921E-4</v>
      </c>
      <c r="G327" s="2">
        <f t="shared" si="37"/>
        <v>0.87892088282662306</v>
      </c>
      <c r="H327" s="2">
        <f t="shared" si="38"/>
        <v>0</v>
      </c>
    </row>
    <row r="328" spans="1:8">
      <c r="A328" s="9">
        <v>0.94796000000000002</v>
      </c>
      <c r="B328" s="9">
        <v>0.81430000000000002</v>
      </c>
      <c r="C328" s="2">
        <f t="shared" si="33"/>
        <v>3.6770104453331363E-2</v>
      </c>
      <c r="D328" s="2">
        <f t="shared" si="34"/>
        <v>9.2662880608873316E-2</v>
      </c>
      <c r="E328" s="2">
        <f t="shared" si="35"/>
        <v>0.12943298506220469</v>
      </c>
      <c r="F328" s="2">
        <f t="shared" si="36"/>
        <v>4.0419720669360171E-4</v>
      </c>
      <c r="G328" s="2">
        <f t="shared" si="37"/>
        <v>0.8785656254608798</v>
      </c>
      <c r="H328" s="2">
        <f t="shared" si="38"/>
        <v>0</v>
      </c>
    </row>
    <row r="329" spans="1:8">
      <c r="A329" s="9">
        <v>0.94723000000000002</v>
      </c>
      <c r="B329" s="9">
        <v>0.81430000000000002</v>
      </c>
      <c r="C329" s="2">
        <f t="shared" si="33"/>
        <v>3.7300139254407193E-2</v>
      </c>
      <c r="D329" s="2">
        <f t="shared" si="34"/>
        <v>9.2662880608873316E-2</v>
      </c>
      <c r="E329" s="2">
        <f t="shared" si="35"/>
        <v>0.12996301986328052</v>
      </c>
      <c r="F329" s="2">
        <f t="shared" si="36"/>
        <v>5.3003480107582934E-4</v>
      </c>
      <c r="G329" s="2">
        <f t="shared" si="37"/>
        <v>0.87809995510435646</v>
      </c>
      <c r="H329" s="2">
        <f t="shared" si="38"/>
        <v>4.6567035652321899E-4</v>
      </c>
    </row>
    <row r="330" spans="1:8">
      <c r="A330" s="9">
        <v>0.94649000000000005</v>
      </c>
      <c r="B330" s="9">
        <v>0.81430000000000002</v>
      </c>
      <c r="C330" s="2">
        <f t="shared" si="33"/>
        <v>3.7837851882588293E-2</v>
      </c>
      <c r="D330" s="2">
        <f t="shared" si="34"/>
        <v>9.2662880608873316E-2</v>
      </c>
      <c r="E330" s="2">
        <f t="shared" si="35"/>
        <v>0.1305007324914616</v>
      </c>
      <c r="F330" s="2">
        <f t="shared" si="36"/>
        <v>5.3771262818108623E-4</v>
      </c>
      <c r="G330" s="2">
        <f t="shared" si="37"/>
        <v>0.87762778966969157</v>
      </c>
      <c r="H330" s="2">
        <f t="shared" si="38"/>
        <v>4.721654346648695E-4</v>
      </c>
    </row>
    <row r="331" spans="1:8">
      <c r="A331" s="9">
        <v>0.94574999999999998</v>
      </c>
      <c r="B331" s="9">
        <v>0.81430000000000002</v>
      </c>
      <c r="C331" s="2">
        <f t="shared" si="33"/>
        <v>3.8375985078335305E-2</v>
      </c>
      <c r="D331" s="2">
        <f t="shared" si="34"/>
        <v>9.2662880608873316E-2</v>
      </c>
      <c r="E331" s="2">
        <f t="shared" si="35"/>
        <v>0.13103886568720863</v>
      </c>
      <c r="F331" s="2">
        <f t="shared" si="36"/>
        <v>5.3813319574702589E-4</v>
      </c>
      <c r="G331" s="2">
        <f t="shared" si="37"/>
        <v>0.87715550902256023</v>
      </c>
      <c r="H331" s="2">
        <f t="shared" si="38"/>
        <v>4.7228064713133761E-4</v>
      </c>
    </row>
    <row r="332" spans="1:8">
      <c r="A332" s="9">
        <v>0.94574999999999998</v>
      </c>
      <c r="B332" s="9">
        <v>0.81355999999999995</v>
      </c>
      <c r="C332" s="2">
        <f t="shared" si="33"/>
        <v>3.8375985078335305E-2</v>
      </c>
      <c r="D332" s="2">
        <f t="shared" si="34"/>
        <v>9.3072984765030745E-2</v>
      </c>
      <c r="E332" s="2">
        <f t="shared" si="35"/>
        <v>0.13144896984336604</v>
      </c>
      <c r="F332" s="2">
        <f t="shared" si="36"/>
        <v>4.101041561574148E-4</v>
      </c>
      <c r="G332" s="2">
        <f t="shared" si="37"/>
        <v>0.87679578390271384</v>
      </c>
      <c r="H332" s="2">
        <f t="shared" si="38"/>
        <v>0</v>
      </c>
    </row>
    <row r="333" spans="1:8">
      <c r="A333" s="9">
        <v>0.94574999999999998</v>
      </c>
      <c r="B333" s="9">
        <v>0.81281999999999999</v>
      </c>
      <c r="C333" s="2">
        <f t="shared" si="33"/>
        <v>3.8375985078335305E-2</v>
      </c>
      <c r="D333" s="2">
        <f t="shared" si="34"/>
        <v>9.3483462114559171E-2</v>
      </c>
      <c r="E333" s="2">
        <f t="shared" si="35"/>
        <v>0.13185944719289447</v>
      </c>
      <c r="F333" s="2">
        <f t="shared" si="36"/>
        <v>4.1047734952842641E-4</v>
      </c>
      <c r="G333" s="2">
        <f t="shared" si="37"/>
        <v>0.87643587909325982</v>
      </c>
      <c r="H333" s="2">
        <f t="shared" si="38"/>
        <v>0</v>
      </c>
    </row>
    <row r="334" spans="1:8">
      <c r="A334" s="9">
        <v>0.94574999999999998</v>
      </c>
      <c r="B334" s="9">
        <v>0.81208000000000002</v>
      </c>
      <c r="C334" s="2">
        <f t="shared" si="33"/>
        <v>3.8375985078335305E-2</v>
      </c>
      <c r="D334" s="2">
        <f t="shared" si="34"/>
        <v>9.3894313337286595E-2</v>
      </c>
      <c r="E334" s="2">
        <f t="shared" si="35"/>
        <v>0.13227029841562191</v>
      </c>
      <c r="F334" s="2">
        <f t="shared" si="36"/>
        <v>4.1085122272743746E-4</v>
      </c>
      <c r="G334" s="2">
        <f t="shared" si="37"/>
        <v>0.87607579434069205</v>
      </c>
      <c r="H334" s="2">
        <f t="shared" si="38"/>
        <v>0</v>
      </c>
    </row>
    <row r="335" spans="1:8">
      <c r="A335" s="9">
        <v>0.94574999999999998</v>
      </c>
      <c r="B335" s="9">
        <v>0.81133999999999995</v>
      </c>
      <c r="C335" s="2">
        <f t="shared" si="33"/>
        <v>3.8375985078335305E-2</v>
      </c>
      <c r="D335" s="2">
        <f t="shared" si="34"/>
        <v>9.4305539114900708E-2</v>
      </c>
      <c r="E335" s="2">
        <f t="shared" si="35"/>
        <v>0.13268152419323601</v>
      </c>
      <c r="F335" s="2">
        <f t="shared" si="36"/>
        <v>4.1122577761409929E-4</v>
      </c>
      <c r="G335" s="2">
        <f t="shared" si="37"/>
        <v>0.87571552939091557</v>
      </c>
      <c r="H335" s="2">
        <f t="shared" si="38"/>
        <v>0</v>
      </c>
    </row>
    <row r="336" spans="1:8">
      <c r="A336" s="9">
        <v>0.94574999999999998</v>
      </c>
      <c r="B336" s="9">
        <v>0.81059999999999999</v>
      </c>
      <c r="C336" s="2">
        <f t="shared" si="33"/>
        <v>3.8375985078335305E-2</v>
      </c>
      <c r="D336" s="2">
        <f t="shared" si="34"/>
        <v>9.4717140130954655E-2</v>
      </c>
      <c r="E336" s="2">
        <f t="shared" si="35"/>
        <v>0.13309312520928995</v>
      </c>
      <c r="F336" s="2">
        <f t="shared" si="36"/>
        <v>4.1160101605394739E-4</v>
      </c>
      <c r="G336" s="2">
        <f t="shared" si="37"/>
        <v>0.87535508398924389</v>
      </c>
      <c r="H336" s="2">
        <f t="shared" si="38"/>
        <v>0</v>
      </c>
    </row>
    <row r="337" spans="1:8">
      <c r="A337" s="9">
        <v>0.94501000000000002</v>
      </c>
      <c r="B337" s="9">
        <v>0.81059999999999999</v>
      </c>
      <c r="C337" s="2">
        <f t="shared" si="33"/>
        <v>3.8914539500050048E-2</v>
      </c>
      <c r="D337" s="2">
        <f t="shared" si="34"/>
        <v>9.4717140130954655E-2</v>
      </c>
      <c r="E337" s="2">
        <f t="shared" si="35"/>
        <v>0.1336316796310047</v>
      </c>
      <c r="F337" s="2">
        <f t="shared" si="36"/>
        <v>5.385544217147431E-4</v>
      </c>
      <c r="G337" s="2">
        <f t="shared" si="37"/>
        <v>0.87488365763819109</v>
      </c>
      <c r="H337" s="2">
        <f t="shared" si="38"/>
        <v>4.714263510528876E-4</v>
      </c>
    </row>
    <row r="338" spans="1:8">
      <c r="A338" s="9">
        <v>0.94501000000000002</v>
      </c>
      <c r="B338" s="9">
        <v>0.80837999999999999</v>
      </c>
      <c r="C338" s="2">
        <f t="shared" si="33"/>
        <v>3.8914539500050048E-2</v>
      </c>
      <c r="D338" s="2">
        <f t="shared" si="34"/>
        <v>9.5954201473425746E-2</v>
      </c>
      <c r="E338" s="2">
        <f t="shared" si="35"/>
        <v>0.13486874097347579</v>
      </c>
      <c r="F338" s="2">
        <f t="shared" si="36"/>
        <v>1.2370613424710908E-3</v>
      </c>
      <c r="G338" s="2">
        <f t="shared" si="37"/>
        <v>0.8738013728861671</v>
      </c>
      <c r="H338" s="2">
        <f t="shared" si="38"/>
        <v>0</v>
      </c>
    </row>
    <row r="339" spans="1:8">
      <c r="A339" s="9">
        <v>0.94350999999999996</v>
      </c>
      <c r="B339" s="9">
        <v>0.80837999999999999</v>
      </c>
      <c r="C339" s="2">
        <f t="shared" si="33"/>
        <v>4.0007498880808151E-2</v>
      </c>
      <c r="D339" s="2">
        <f t="shared" si="34"/>
        <v>9.5954201473425746E-2</v>
      </c>
      <c r="E339" s="2">
        <f t="shared" si="35"/>
        <v>0.13596170035423388</v>
      </c>
      <c r="F339" s="2">
        <f t="shared" si="36"/>
        <v>1.0929593807580962E-3</v>
      </c>
      <c r="G339" s="2">
        <f t="shared" si="37"/>
        <v>0.8728463434787519</v>
      </c>
      <c r="H339" s="2">
        <f t="shared" si="38"/>
        <v>9.5502940741524556E-4</v>
      </c>
    </row>
    <row r="340" spans="1:8">
      <c r="A340" s="9">
        <v>0.94350999999999996</v>
      </c>
      <c r="B340" s="9">
        <v>0.80689</v>
      </c>
      <c r="C340" s="2">
        <f t="shared" si="33"/>
        <v>4.0007498880808151E-2</v>
      </c>
      <c r="D340" s="2">
        <f t="shared" si="34"/>
        <v>9.6786388109418628E-2</v>
      </c>
      <c r="E340" s="2">
        <f t="shared" si="35"/>
        <v>0.13679388699022677</v>
      </c>
      <c r="F340" s="2">
        <f t="shared" si="36"/>
        <v>8.3218663599288201E-4</v>
      </c>
      <c r="G340" s="2">
        <f t="shared" si="37"/>
        <v>0.87211997241643369</v>
      </c>
      <c r="H340" s="2">
        <f t="shared" si="38"/>
        <v>0</v>
      </c>
    </row>
    <row r="341" spans="1:8">
      <c r="A341" s="9">
        <v>0.94350999999999996</v>
      </c>
      <c r="B341" s="9">
        <v>0.80539000000000005</v>
      </c>
      <c r="C341" s="2">
        <f t="shared" si="33"/>
        <v>4.0007498880808151E-2</v>
      </c>
      <c r="D341" s="2">
        <f t="shared" si="34"/>
        <v>9.7625713556384233E-2</v>
      </c>
      <c r="E341" s="2">
        <f t="shared" si="35"/>
        <v>0.1376332124371924</v>
      </c>
      <c r="F341" s="2">
        <f t="shared" si="36"/>
        <v>8.3932544696563305E-4</v>
      </c>
      <c r="G341" s="2">
        <f t="shared" si="37"/>
        <v>0.87138797993077777</v>
      </c>
      <c r="H341" s="2">
        <f t="shared" si="38"/>
        <v>0</v>
      </c>
    </row>
    <row r="342" spans="1:8">
      <c r="A342" s="9">
        <v>0.94274999999999998</v>
      </c>
      <c r="B342" s="9">
        <v>0.80539000000000005</v>
      </c>
      <c r="C342" s="2">
        <f t="shared" si="33"/>
        <v>4.0561928368724388E-2</v>
      </c>
      <c r="D342" s="2">
        <f t="shared" si="34"/>
        <v>9.7625713556384233E-2</v>
      </c>
      <c r="E342" s="2">
        <f t="shared" si="35"/>
        <v>0.13818764192510863</v>
      </c>
      <c r="F342" s="2">
        <f t="shared" si="36"/>
        <v>5.5442948791623037E-4</v>
      </c>
      <c r="G342" s="2">
        <f t="shared" si="37"/>
        <v>0.8709048567392883</v>
      </c>
      <c r="H342" s="2">
        <f t="shared" si="38"/>
        <v>4.8312319148938556E-4</v>
      </c>
    </row>
    <row r="343" spans="1:8">
      <c r="A343" s="9">
        <v>0.94274999999999998</v>
      </c>
      <c r="B343" s="9">
        <v>0.80462999999999996</v>
      </c>
      <c r="C343" s="2">
        <f t="shared" si="33"/>
        <v>4.0561928368724388E-2</v>
      </c>
      <c r="D343" s="2">
        <f t="shared" si="34"/>
        <v>9.8051568630523334E-2</v>
      </c>
      <c r="E343" s="2">
        <f t="shared" si="35"/>
        <v>0.13861349699924772</v>
      </c>
      <c r="F343" s="2">
        <f t="shared" si="36"/>
        <v>4.2585507413908652E-4</v>
      </c>
      <c r="G343" s="2">
        <f t="shared" si="37"/>
        <v>0.8705339774869536</v>
      </c>
      <c r="H343" s="2">
        <f t="shared" si="38"/>
        <v>0</v>
      </c>
    </row>
    <row r="344" spans="1:8">
      <c r="A344" s="9">
        <v>0.94274999999999998</v>
      </c>
      <c r="B344" s="9">
        <v>0.80386999999999997</v>
      </c>
      <c r="C344" s="2">
        <f t="shared" si="33"/>
        <v>4.0561928368724388E-2</v>
      </c>
      <c r="D344" s="2">
        <f t="shared" si="34"/>
        <v>9.8477826129162699E-2</v>
      </c>
      <c r="E344" s="2">
        <f t="shared" si="35"/>
        <v>0.13903975449788708</v>
      </c>
      <c r="F344" s="2">
        <f t="shared" si="36"/>
        <v>4.2625749863936524E-4</v>
      </c>
      <c r="G344" s="2">
        <f t="shared" si="37"/>
        <v>0.87016290585122946</v>
      </c>
      <c r="H344" s="2">
        <f t="shared" si="38"/>
        <v>0</v>
      </c>
    </row>
    <row r="345" spans="1:8">
      <c r="A345" s="9">
        <v>0.94274999999999998</v>
      </c>
      <c r="B345" s="9">
        <v>0.80310999999999999</v>
      </c>
      <c r="C345" s="2">
        <f t="shared" si="33"/>
        <v>4.0561928368724388E-2</v>
      </c>
      <c r="D345" s="2">
        <f t="shared" si="34"/>
        <v>9.8904486813588155E-2</v>
      </c>
      <c r="E345" s="2">
        <f t="shared" si="35"/>
        <v>0.13946641518231254</v>
      </c>
      <c r="F345" s="2">
        <f t="shared" si="36"/>
        <v>4.2666068442545613E-4</v>
      </c>
      <c r="G345" s="2">
        <f t="shared" si="37"/>
        <v>0.86979164155025734</v>
      </c>
      <c r="H345" s="2">
        <f t="shared" si="38"/>
        <v>0</v>
      </c>
    </row>
    <row r="346" spans="1:8">
      <c r="A346" s="9">
        <v>0.94196999999999997</v>
      </c>
      <c r="B346" s="9">
        <v>0.80310999999999999</v>
      </c>
      <c r="C346" s="2">
        <f t="shared" si="33"/>
        <v>4.1131413052624001E-2</v>
      </c>
      <c r="D346" s="2">
        <f t="shared" si="34"/>
        <v>9.8904486813588155E-2</v>
      </c>
      <c r="E346" s="2">
        <f t="shared" si="35"/>
        <v>0.14003589986621215</v>
      </c>
      <c r="F346" s="2">
        <f t="shared" si="36"/>
        <v>5.694846838996126E-4</v>
      </c>
      <c r="G346" s="2">
        <f t="shared" si="37"/>
        <v>0.86929630853221052</v>
      </c>
      <c r="H346" s="2">
        <f t="shared" si="38"/>
        <v>4.9533301804677342E-4</v>
      </c>
    </row>
    <row r="347" spans="1:8">
      <c r="A347" s="9">
        <v>0.94118999999999997</v>
      </c>
      <c r="B347" s="9">
        <v>0.80310999999999999</v>
      </c>
      <c r="C347" s="2">
        <f t="shared" si="33"/>
        <v>4.1701369494743117E-2</v>
      </c>
      <c r="D347" s="2">
        <f t="shared" si="34"/>
        <v>9.8904486813588155E-2</v>
      </c>
      <c r="E347" s="2">
        <f t="shared" si="35"/>
        <v>0.14060585630833128</v>
      </c>
      <c r="F347" s="2">
        <f t="shared" si="36"/>
        <v>5.6995644211912944E-4</v>
      </c>
      <c r="G347" s="2">
        <f t="shared" si="37"/>
        <v>0.86880084750105224</v>
      </c>
      <c r="H347" s="2">
        <f t="shared" si="38"/>
        <v>4.9546103115829967E-4</v>
      </c>
    </row>
    <row r="348" spans="1:8">
      <c r="A348" s="9">
        <v>0.94040999999999997</v>
      </c>
      <c r="B348" s="9">
        <v>0.80310999999999999</v>
      </c>
      <c r="C348" s="2">
        <f t="shared" si="33"/>
        <v>4.2271798477333769E-2</v>
      </c>
      <c r="D348" s="2">
        <f t="shared" si="34"/>
        <v>9.8904486813588155E-2</v>
      </c>
      <c r="E348" s="2">
        <f t="shared" si="35"/>
        <v>0.14117628529092191</v>
      </c>
      <c r="F348" s="2">
        <f t="shared" si="36"/>
        <v>5.7042898259063168E-4</v>
      </c>
      <c r="G348" s="2">
        <f t="shared" si="37"/>
        <v>0.86830525831753835</v>
      </c>
      <c r="H348" s="2">
        <f t="shared" si="38"/>
        <v>4.9558918351392189E-4</v>
      </c>
    </row>
    <row r="349" spans="1:8">
      <c r="A349" s="9">
        <v>0.94040999999999997</v>
      </c>
      <c r="B349" s="9">
        <v>0.80234000000000005</v>
      </c>
      <c r="C349" s="2">
        <f t="shared" si="33"/>
        <v>4.2271798477333769E-2</v>
      </c>
      <c r="D349" s="2">
        <f t="shared" si="34"/>
        <v>9.9337173414693988E-2</v>
      </c>
      <c r="E349" s="2">
        <f t="shared" si="35"/>
        <v>0.14160897189202776</v>
      </c>
      <c r="F349" s="2">
        <f t="shared" si="36"/>
        <v>4.3268660110584722E-4</v>
      </c>
      <c r="G349" s="2">
        <f t="shared" si="37"/>
        <v>0.86792955426659457</v>
      </c>
      <c r="H349" s="2">
        <f t="shared" si="38"/>
        <v>0</v>
      </c>
    </row>
    <row r="350" spans="1:8">
      <c r="A350" s="9">
        <v>0.94040999999999997</v>
      </c>
      <c r="B350" s="9">
        <v>0.80157</v>
      </c>
      <c r="C350" s="2">
        <f t="shared" si="33"/>
        <v>4.2271798477333769E-2</v>
      </c>
      <c r="D350" s="2">
        <f t="shared" si="34"/>
        <v>9.9770275461471949E-2</v>
      </c>
      <c r="E350" s="2">
        <f t="shared" si="35"/>
        <v>0.14204207393880572</v>
      </c>
      <c r="F350" s="2">
        <f t="shared" si="36"/>
        <v>4.3310204677796116E-4</v>
      </c>
      <c r="G350" s="2">
        <f t="shared" si="37"/>
        <v>0.86755365220018277</v>
      </c>
      <c r="H350" s="2">
        <f t="shared" si="38"/>
        <v>0</v>
      </c>
    </row>
    <row r="351" spans="1:8">
      <c r="A351" s="9">
        <v>0.94040999999999997</v>
      </c>
      <c r="B351" s="9">
        <v>0.80079</v>
      </c>
      <c r="C351" s="2">
        <f t="shared" si="33"/>
        <v>4.2271798477333769E-2</v>
      </c>
      <c r="D351" s="2">
        <f t="shared" si="34"/>
        <v>0.1002094266016668</v>
      </c>
      <c r="E351" s="2">
        <f t="shared" si="35"/>
        <v>0.14248122507900057</v>
      </c>
      <c r="F351" s="2">
        <f t="shared" si="36"/>
        <v>4.3915114019485446E-4</v>
      </c>
      <c r="G351" s="2">
        <f t="shared" si="37"/>
        <v>0.86717266502463897</v>
      </c>
      <c r="H351" s="2">
        <f t="shared" si="38"/>
        <v>0</v>
      </c>
    </row>
    <row r="352" spans="1:8">
      <c r="A352" s="9">
        <v>0.94040999999999997</v>
      </c>
      <c r="B352" s="9">
        <v>0.80001999999999995</v>
      </c>
      <c r="C352" s="2">
        <f t="shared" si="33"/>
        <v>4.2271798477333769E-2</v>
      </c>
      <c r="D352" s="2">
        <f t="shared" si="34"/>
        <v>0.10064336735919245</v>
      </c>
      <c r="E352" s="2">
        <f t="shared" si="35"/>
        <v>0.14291516583652622</v>
      </c>
      <c r="F352" s="2">
        <f t="shared" si="36"/>
        <v>4.3394075752564709E-4</v>
      </c>
      <c r="G352" s="2">
        <f t="shared" si="37"/>
        <v>0.8667963634614726</v>
      </c>
      <c r="H352" s="2">
        <f t="shared" si="38"/>
        <v>0</v>
      </c>
    </row>
    <row r="353" spans="1:8">
      <c r="A353" s="9">
        <v>0.94040999999999997</v>
      </c>
      <c r="B353" s="9">
        <v>0.79925000000000002</v>
      </c>
      <c r="C353" s="2">
        <f t="shared" si="33"/>
        <v>4.2271798477333769E-2</v>
      </c>
      <c r="D353" s="2">
        <f t="shared" si="34"/>
        <v>0.10107772597540954</v>
      </c>
      <c r="E353" s="2">
        <f t="shared" si="35"/>
        <v>0.14334952445274329</v>
      </c>
      <c r="F353" s="2">
        <f t="shared" si="36"/>
        <v>4.3435861621707317E-4</v>
      </c>
      <c r="G353" s="2">
        <f t="shared" si="37"/>
        <v>0.86641986299249729</v>
      </c>
      <c r="H353" s="2">
        <f t="shared" si="38"/>
        <v>0</v>
      </c>
    </row>
    <row r="354" spans="1:8">
      <c r="A354" s="9">
        <v>0.94040999999999997</v>
      </c>
      <c r="B354" s="9">
        <v>0.79847999999999997</v>
      </c>
      <c r="C354" s="2">
        <f t="shared" si="33"/>
        <v>4.2271798477333769E-2</v>
      </c>
      <c r="D354" s="2">
        <f t="shared" si="34"/>
        <v>0.10151250325583955</v>
      </c>
      <c r="E354" s="2">
        <f t="shared" si="35"/>
        <v>0.1437843017331733</v>
      </c>
      <c r="F354" s="2">
        <f t="shared" si="36"/>
        <v>4.3477728043000985E-4</v>
      </c>
      <c r="G354" s="2">
        <f t="shared" si="37"/>
        <v>0.86604316332075482</v>
      </c>
      <c r="H354" s="2">
        <f t="shared" si="38"/>
        <v>0</v>
      </c>
    </row>
    <row r="355" spans="1:8">
      <c r="A355" s="9">
        <v>0.93960999999999995</v>
      </c>
      <c r="B355" s="9">
        <v>0.79847999999999997</v>
      </c>
      <c r="C355" s="2">
        <f t="shared" si="33"/>
        <v>4.2857345536131942E-2</v>
      </c>
      <c r="D355" s="2">
        <f t="shared" si="34"/>
        <v>0.10151250325583955</v>
      </c>
      <c r="E355" s="2">
        <f t="shared" si="35"/>
        <v>0.14436984879197148</v>
      </c>
      <c r="F355" s="2">
        <f t="shared" si="36"/>
        <v>5.8554705879818036E-4</v>
      </c>
      <c r="G355" s="2">
        <f t="shared" si="37"/>
        <v>0.86553605429368008</v>
      </c>
      <c r="H355" s="2">
        <f t="shared" si="38"/>
        <v>5.0710902707473411E-4</v>
      </c>
    </row>
    <row r="356" spans="1:8">
      <c r="A356" s="9">
        <v>0.93960999999999995</v>
      </c>
      <c r="B356" s="9">
        <v>0.79769000000000001</v>
      </c>
      <c r="C356" s="2">
        <f t="shared" si="33"/>
        <v>4.2857345536131942E-2</v>
      </c>
      <c r="D356" s="2">
        <f t="shared" si="34"/>
        <v>0.10195900941656037</v>
      </c>
      <c r="E356" s="2">
        <f t="shared" si="35"/>
        <v>0.14481635495269232</v>
      </c>
      <c r="F356" s="2">
        <f t="shared" si="36"/>
        <v>4.4650616072083871E-4</v>
      </c>
      <c r="G356" s="2">
        <f t="shared" si="37"/>
        <v>0.86514958711311185</v>
      </c>
      <c r="H356" s="2">
        <f t="shared" si="38"/>
        <v>0</v>
      </c>
    </row>
    <row r="357" spans="1:8">
      <c r="A357" s="9">
        <v>0.93960999999999995</v>
      </c>
      <c r="B357" s="9">
        <v>0.79691000000000001</v>
      </c>
      <c r="C357" s="2">
        <f t="shared" si="33"/>
        <v>4.2857345536131942E-2</v>
      </c>
      <c r="D357" s="2">
        <f t="shared" si="34"/>
        <v>0.10240029765282344</v>
      </c>
      <c r="E357" s="2">
        <f t="shared" si="35"/>
        <v>0.14525764318895537</v>
      </c>
      <c r="F357" s="2">
        <f t="shared" si="36"/>
        <v>4.4128823626304881E-4</v>
      </c>
      <c r="G357" s="2">
        <f t="shared" si="37"/>
        <v>0.86476780677771115</v>
      </c>
      <c r="H357" s="2">
        <f t="shared" si="38"/>
        <v>0</v>
      </c>
    </row>
    <row r="358" spans="1:8">
      <c r="A358" s="9">
        <v>0.93879999999999997</v>
      </c>
      <c r="B358" s="9">
        <v>0.79613</v>
      </c>
      <c r="C358" s="2">
        <f t="shared" si="33"/>
        <v>4.3450720084585656E-2</v>
      </c>
      <c r="D358" s="2">
        <f t="shared" si="34"/>
        <v>0.10284201802497651</v>
      </c>
      <c r="E358" s="2">
        <f t="shared" si="35"/>
        <v>0.14629273810956217</v>
      </c>
      <c r="F358" s="2">
        <f t="shared" si="36"/>
        <v>1.0350949206067994E-3</v>
      </c>
      <c r="G358" s="2">
        <f t="shared" si="37"/>
        <v>0.86387269001341127</v>
      </c>
      <c r="H358" s="2">
        <f t="shared" si="38"/>
        <v>5.1313120686403263E-4</v>
      </c>
    </row>
    <row r="359" spans="1:8">
      <c r="A359" s="9">
        <v>0.93879999999999997</v>
      </c>
      <c r="B359" s="9">
        <v>0.79534000000000005</v>
      </c>
      <c r="C359" s="2">
        <f t="shared" si="33"/>
        <v>4.3450720084585656E-2</v>
      </c>
      <c r="D359" s="2">
        <f t="shared" si="34"/>
        <v>0.10328984282777028</v>
      </c>
      <c r="E359" s="2">
        <f t="shared" si="35"/>
        <v>0.14674056291235593</v>
      </c>
      <c r="F359" s="2">
        <f t="shared" si="36"/>
        <v>4.4782480279376147E-4</v>
      </c>
      <c r="G359" s="2">
        <f t="shared" si="37"/>
        <v>0.86348582639636717</v>
      </c>
      <c r="H359" s="2">
        <f t="shared" si="38"/>
        <v>0</v>
      </c>
    </row>
    <row r="360" spans="1:8">
      <c r="A360" s="9">
        <v>0.93798999999999999</v>
      </c>
      <c r="B360" s="9">
        <v>0.79534000000000005</v>
      </c>
      <c r="C360" s="2">
        <f t="shared" si="33"/>
        <v>4.4044606819745313E-2</v>
      </c>
      <c r="D360" s="2">
        <f t="shared" si="34"/>
        <v>0.10328984282777028</v>
      </c>
      <c r="E360" s="2">
        <f t="shared" si="35"/>
        <v>0.14733444964751558</v>
      </c>
      <c r="F360" s="2">
        <f t="shared" si="36"/>
        <v>5.938867351596433E-4</v>
      </c>
      <c r="G360" s="2">
        <f t="shared" si="37"/>
        <v>0.86297301361807222</v>
      </c>
      <c r="H360" s="2">
        <f t="shared" si="38"/>
        <v>5.1281277829517697E-4</v>
      </c>
    </row>
    <row r="361" spans="1:8">
      <c r="A361" s="9">
        <v>0.93798999999999999</v>
      </c>
      <c r="B361" s="9">
        <v>0.79376000000000002</v>
      </c>
      <c r="C361" s="2">
        <f t="shared" si="33"/>
        <v>4.4044606819745313E-2</v>
      </c>
      <c r="D361" s="2">
        <f t="shared" si="34"/>
        <v>0.10418682843624953</v>
      </c>
      <c r="E361" s="2">
        <f t="shared" si="35"/>
        <v>0.14823143525599486</v>
      </c>
      <c r="F361" s="2">
        <f t="shared" si="36"/>
        <v>8.9698560847928377E-4</v>
      </c>
      <c r="G361" s="2">
        <f t="shared" si="37"/>
        <v>0.86219893924435076</v>
      </c>
      <c r="H361" s="2">
        <f t="shared" si="38"/>
        <v>0</v>
      </c>
    </row>
    <row r="362" spans="1:8">
      <c r="A362" s="9">
        <v>0.93798999999999999</v>
      </c>
      <c r="B362" s="9">
        <v>0.79296999999999995</v>
      </c>
      <c r="C362" s="2">
        <f t="shared" si="33"/>
        <v>4.4044606819745313E-2</v>
      </c>
      <c r="D362" s="2">
        <f t="shared" si="34"/>
        <v>0.10463599101542334</v>
      </c>
      <c r="E362" s="2">
        <f t="shared" si="35"/>
        <v>0.14868059783516865</v>
      </c>
      <c r="F362" s="2">
        <f t="shared" si="36"/>
        <v>4.4916257917379521E-4</v>
      </c>
      <c r="G362" s="2">
        <f t="shared" si="37"/>
        <v>0.86181167174503881</v>
      </c>
      <c r="H362" s="2">
        <f t="shared" si="38"/>
        <v>0</v>
      </c>
    </row>
    <row r="363" spans="1:8">
      <c r="A363" s="9">
        <v>0.93798999999999999</v>
      </c>
      <c r="B363" s="9">
        <v>0.79218</v>
      </c>
      <c r="C363" s="2">
        <f t="shared" si="33"/>
        <v>4.4044606819745313E-2</v>
      </c>
      <c r="D363" s="2">
        <f t="shared" si="34"/>
        <v>0.10508560129796431</v>
      </c>
      <c r="E363" s="2">
        <f t="shared" si="35"/>
        <v>0.14913020811770961</v>
      </c>
      <c r="F363" s="2">
        <f t="shared" si="36"/>
        <v>4.4961028254095203E-4</v>
      </c>
      <c r="G363" s="2">
        <f t="shared" si="37"/>
        <v>0.86142419235580836</v>
      </c>
      <c r="H363" s="2">
        <f t="shared" si="38"/>
        <v>0</v>
      </c>
    </row>
    <row r="364" spans="1:8">
      <c r="A364" s="9">
        <v>0.93798999999999999</v>
      </c>
      <c r="B364" s="9">
        <v>0.79139000000000004</v>
      </c>
      <c r="C364" s="2">
        <f t="shared" si="33"/>
        <v>4.4044606819745313E-2</v>
      </c>
      <c r="D364" s="2">
        <f t="shared" si="34"/>
        <v>0.10553566017726088</v>
      </c>
      <c r="E364" s="2">
        <f t="shared" si="35"/>
        <v>0.14958026699700619</v>
      </c>
      <c r="F364" s="2">
        <f t="shared" si="36"/>
        <v>4.5005887929658317E-4</v>
      </c>
      <c r="G364" s="2">
        <f t="shared" si="37"/>
        <v>0.8610365007491978</v>
      </c>
      <c r="H364" s="2">
        <f t="shared" si="38"/>
        <v>0</v>
      </c>
    </row>
    <row r="365" spans="1:8">
      <c r="A365" s="9">
        <v>0.93798999999999999</v>
      </c>
      <c r="B365" s="9">
        <v>0.79059000000000001</v>
      </c>
      <c r="C365" s="2">
        <f t="shared" si="33"/>
        <v>4.4044606819745313E-2</v>
      </c>
      <c r="D365" s="2">
        <f t="shared" si="34"/>
        <v>0.10599187407176411</v>
      </c>
      <c r="E365" s="2">
        <f t="shared" si="35"/>
        <v>0.15003648089150942</v>
      </c>
      <c r="F365" s="2">
        <f t="shared" si="36"/>
        <v>4.5621389450323235E-4</v>
      </c>
      <c r="G365" s="2">
        <f t="shared" si="37"/>
        <v>0.86064368393388158</v>
      </c>
      <c r="H365" s="2">
        <f t="shared" si="38"/>
        <v>0</v>
      </c>
    </row>
    <row r="366" spans="1:8">
      <c r="A366" s="9">
        <v>0.93798999999999999</v>
      </c>
      <c r="B366" s="9">
        <v>0.78979999999999995</v>
      </c>
      <c r="C366" s="2">
        <f t="shared" si="33"/>
        <v>4.4044606819745313E-2</v>
      </c>
      <c r="D366" s="2">
        <f t="shared" si="34"/>
        <v>0.10644283854238583</v>
      </c>
      <c r="E366" s="2">
        <f t="shared" si="35"/>
        <v>0.15048744536213116</v>
      </c>
      <c r="F366" s="2">
        <f t="shared" si="36"/>
        <v>4.5096447062173417E-4</v>
      </c>
      <c r="G366" s="2">
        <f t="shared" si="37"/>
        <v>0.86025556421056226</v>
      </c>
      <c r="H366" s="2">
        <f t="shared" si="38"/>
        <v>0</v>
      </c>
    </row>
    <row r="367" spans="1:8">
      <c r="A367" s="9">
        <v>0.93798999999999999</v>
      </c>
      <c r="B367" s="9">
        <v>0.78900000000000003</v>
      </c>
      <c r="C367" s="2">
        <f t="shared" si="33"/>
        <v>4.4044606819745313E-2</v>
      </c>
      <c r="D367" s="2">
        <f t="shared" si="34"/>
        <v>0.10689997133759384</v>
      </c>
      <c r="E367" s="2">
        <f t="shared" si="35"/>
        <v>0.15094457815733914</v>
      </c>
      <c r="F367" s="2">
        <f t="shared" si="36"/>
        <v>4.5713279520798178E-4</v>
      </c>
      <c r="G367" s="2">
        <f t="shared" si="37"/>
        <v>0.85986231317990147</v>
      </c>
      <c r="H367" s="2">
        <f t="shared" si="38"/>
        <v>0</v>
      </c>
    </row>
    <row r="368" spans="1:8">
      <c r="A368" s="9">
        <v>0.93715999999999999</v>
      </c>
      <c r="B368" s="9">
        <v>0.78820000000000001</v>
      </c>
      <c r="C368" s="2">
        <f t="shared" si="33"/>
        <v>4.4653689663219434E-2</v>
      </c>
      <c r="D368" s="2">
        <f t="shared" si="34"/>
        <v>0.10735756787398724</v>
      </c>
      <c r="E368" s="2">
        <f t="shared" si="35"/>
        <v>0.15201125753720668</v>
      </c>
      <c r="F368" s="2">
        <f t="shared" si="36"/>
        <v>1.0666793798675411E-3</v>
      </c>
      <c r="G368" s="2">
        <f t="shared" si="37"/>
        <v>0.85894511578090715</v>
      </c>
      <c r="H368" s="2">
        <f t="shared" si="38"/>
        <v>5.2372738270784933E-4</v>
      </c>
    </row>
    <row r="369" spans="1:8">
      <c r="A369" s="9">
        <v>0.93715999999999999</v>
      </c>
      <c r="B369" s="9">
        <v>0.78739999999999999</v>
      </c>
      <c r="C369" s="2">
        <f t="shared" si="33"/>
        <v>4.4653689663219434E-2</v>
      </c>
      <c r="D369" s="2">
        <f t="shared" si="34"/>
        <v>0.10781562909341189</v>
      </c>
      <c r="E369" s="2">
        <f t="shared" si="35"/>
        <v>0.15246931875663133</v>
      </c>
      <c r="F369" s="2">
        <f t="shared" si="36"/>
        <v>4.5806121942465472E-4</v>
      </c>
      <c r="G369" s="2">
        <f t="shared" si="37"/>
        <v>0.85855166633375357</v>
      </c>
      <c r="H369" s="2">
        <f t="shared" si="38"/>
        <v>0</v>
      </c>
    </row>
    <row r="370" spans="1:8">
      <c r="A370" s="9">
        <v>0.93633</v>
      </c>
      <c r="B370" s="9">
        <v>0.78739999999999999</v>
      </c>
      <c r="C370" s="2">
        <f t="shared" si="33"/>
        <v>4.5263312182727215E-2</v>
      </c>
      <c r="D370" s="2">
        <f t="shared" si="34"/>
        <v>0.10781562909341189</v>
      </c>
      <c r="E370" s="2">
        <f t="shared" si="35"/>
        <v>0.15307894127613911</v>
      </c>
      <c r="F370" s="2">
        <f t="shared" si="36"/>
        <v>6.0962251950777424E-4</v>
      </c>
      <c r="G370" s="2">
        <f t="shared" si="37"/>
        <v>0.85802827390379544</v>
      </c>
      <c r="H370" s="2">
        <f t="shared" si="38"/>
        <v>5.2339242995798677E-4</v>
      </c>
    </row>
    <row r="371" spans="1:8">
      <c r="A371" s="9">
        <v>0.93549000000000004</v>
      </c>
      <c r="B371" s="9">
        <v>0.78739999999999999</v>
      </c>
      <c r="C371" s="2">
        <f t="shared" si="33"/>
        <v>4.5880829998747027E-2</v>
      </c>
      <c r="D371" s="2">
        <f t="shared" si="34"/>
        <v>0.10781562909341189</v>
      </c>
      <c r="E371" s="2">
        <f t="shared" si="35"/>
        <v>0.1536964590921589</v>
      </c>
      <c r="F371" s="2">
        <f t="shared" si="36"/>
        <v>6.1751781601979139E-4</v>
      </c>
      <c r="G371" s="2">
        <f t="shared" si="37"/>
        <v>0.85749842615801097</v>
      </c>
      <c r="H371" s="2">
        <f t="shared" si="38"/>
        <v>5.2984774578432097E-4</v>
      </c>
    </row>
    <row r="372" spans="1:8">
      <c r="A372" s="9">
        <v>0.93549000000000004</v>
      </c>
      <c r="B372" s="9">
        <v>0.78659000000000001</v>
      </c>
      <c r="C372" s="2">
        <f t="shared" si="33"/>
        <v>4.5880829998747027E-2</v>
      </c>
      <c r="D372" s="2">
        <f t="shared" si="34"/>
        <v>0.10827989047674569</v>
      </c>
      <c r="E372" s="2">
        <f t="shared" si="35"/>
        <v>0.15416072047549273</v>
      </c>
      <c r="F372" s="2">
        <f t="shared" si="36"/>
        <v>4.6426138333383049E-4</v>
      </c>
      <c r="G372" s="2">
        <f t="shared" si="37"/>
        <v>0.85710032275247627</v>
      </c>
      <c r="H372" s="2">
        <f t="shared" si="38"/>
        <v>0</v>
      </c>
    </row>
    <row r="373" spans="1:8">
      <c r="A373" s="9">
        <v>0.93549000000000004</v>
      </c>
      <c r="B373" s="9">
        <v>0.78578000000000003</v>
      </c>
      <c r="C373" s="2">
        <f t="shared" si="33"/>
        <v>4.5880829998747027E-2</v>
      </c>
      <c r="D373" s="2">
        <f t="shared" si="34"/>
        <v>0.10874463018488464</v>
      </c>
      <c r="E373" s="2">
        <f t="shared" si="35"/>
        <v>0.15462546018363166</v>
      </c>
      <c r="F373" s="2">
        <f t="shared" si="36"/>
        <v>4.6473970813892818E-4</v>
      </c>
      <c r="G373" s="2">
        <f t="shared" si="37"/>
        <v>0.85670199419863446</v>
      </c>
      <c r="H373" s="2">
        <f t="shared" si="38"/>
        <v>0</v>
      </c>
    </row>
    <row r="374" spans="1:8">
      <c r="A374" s="9">
        <v>0.93549000000000004</v>
      </c>
      <c r="B374" s="9">
        <v>0.78496999999999995</v>
      </c>
      <c r="C374" s="2">
        <f t="shared" si="33"/>
        <v>4.5880829998747027E-2</v>
      </c>
      <c r="D374" s="2">
        <f t="shared" si="34"/>
        <v>0.10920984920447396</v>
      </c>
      <c r="E374" s="2">
        <f t="shared" si="35"/>
        <v>0.155090679203221</v>
      </c>
      <c r="F374" s="2">
        <f t="shared" si="36"/>
        <v>4.6521901958934686E-4</v>
      </c>
      <c r="G374" s="2">
        <f t="shared" si="37"/>
        <v>0.85630344013681303</v>
      </c>
      <c r="H374" s="2">
        <f t="shared" si="38"/>
        <v>0</v>
      </c>
    </row>
    <row r="375" spans="1:8">
      <c r="A375" s="9">
        <v>0.93549000000000004</v>
      </c>
      <c r="B375" s="9">
        <v>0.78415999999999997</v>
      </c>
      <c r="C375" s="2">
        <f t="shared" si="33"/>
        <v>4.5880829998747027E-2</v>
      </c>
      <c r="D375" s="2">
        <f t="shared" si="34"/>
        <v>0.10967554852521458</v>
      </c>
      <c r="E375" s="2">
        <f t="shared" si="35"/>
        <v>0.15555637852396159</v>
      </c>
      <c r="F375" s="2">
        <f t="shared" si="36"/>
        <v>4.6569932074058684E-4</v>
      </c>
      <c r="G375" s="2">
        <f t="shared" si="37"/>
        <v>0.85590466020639355</v>
      </c>
      <c r="H375" s="2">
        <f t="shared" si="38"/>
        <v>0</v>
      </c>
    </row>
    <row r="376" spans="1:8">
      <c r="A376" s="9">
        <v>0.93464000000000003</v>
      </c>
      <c r="B376" s="9">
        <v>0.78334999999999999</v>
      </c>
      <c r="C376" s="2">
        <f t="shared" si="33"/>
        <v>4.650626390054536E-2</v>
      </c>
      <c r="D376" s="2">
        <f t="shared" si="34"/>
        <v>0.11014172913987601</v>
      </c>
      <c r="E376" s="2">
        <f t="shared" si="35"/>
        <v>0.15664799304042137</v>
      </c>
      <c r="F376" s="2">
        <f t="shared" si="36"/>
        <v>1.0916145164597824E-3</v>
      </c>
      <c r="G376" s="2">
        <f t="shared" si="37"/>
        <v>0.85497034225460666</v>
      </c>
      <c r="H376" s="2">
        <f t="shared" si="38"/>
        <v>5.3531179120026038E-4</v>
      </c>
    </row>
    <row r="377" spans="1:8">
      <c r="A377" s="9">
        <v>0.93464000000000003</v>
      </c>
      <c r="B377" s="9">
        <v>0.78254000000000001</v>
      </c>
      <c r="C377" s="2">
        <f t="shared" si="33"/>
        <v>4.650626390054536E-2</v>
      </c>
      <c r="D377" s="2">
        <f t="shared" si="34"/>
        <v>0.11060839204430899</v>
      </c>
      <c r="E377" s="2">
        <f t="shared" si="35"/>
        <v>0.15711465594485435</v>
      </c>
      <c r="F377" s="2">
        <f t="shared" si="36"/>
        <v>4.6666290443297953E-4</v>
      </c>
      <c r="G377" s="2">
        <f t="shared" si="37"/>
        <v>0.85457135931148609</v>
      </c>
      <c r="H377" s="2">
        <f t="shared" si="38"/>
        <v>0</v>
      </c>
    </row>
    <row r="378" spans="1:8">
      <c r="A378" s="9">
        <v>0.93464000000000003</v>
      </c>
      <c r="B378" s="9">
        <v>0.78173000000000004</v>
      </c>
      <c r="C378" s="2">
        <f t="shared" si="33"/>
        <v>4.650626390054536E-2</v>
      </c>
      <c r="D378" s="2">
        <f t="shared" si="34"/>
        <v>0.11107553823745833</v>
      </c>
      <c r="E378" s="2">
        <f t="shared" si="35"/>
        <v>0.15758180213800368</v>
      </c>
      <c r="F378" s="2">
        <f t="shared" si="36"/>
        <v>4.6714619314933148E-4</v>
      </c>
      <c r="G378" s="2">
        <f t="shared" si="37"/>
        <v>0.85417214955420939</v>
      </c>
      <c r="H378" s="2">
        <f t="shared" si="38"/>
        <v>0</v>
      </c>
    </row>
    <row r="379" spans="1:8">
      <c r="A379" s="9">
        <v>0.93464000000000003</v>
      </c>
      <c r="B379" s="9">
        <v>0.77927999999999997</v>
      </c>
      <c r="C379" s="2">
        <f t="shared" si="33"/>
        <v>4.650626390054536E-2</v>
      </c>
      <c r="D379" s="2">
        <f t="shared" si="34"/>
        <v>0.11249146316778685</v>
      </c>
      <c r="E379" s="2">
        <f t="shared" si="35"/>
        <v>0.15899772706833221</v>
      </c>
      <c r="F379" s="2">
        <f t="shared" si="36"/>
        <v>1.4159249303285215E-3</v>
      </c>
      <c r="G379" s="2">
        <f t="shared" si="37"/>
        <v>0.85296270591286327</v>
      </c>
      <c r="H379" s="2">
        <f t="shared" si="38"/>
        <v>0</v>
      </c>
    </row>
    <row r="380" spans="1:8">
      <c r="A380" s="9">
        <v>0.93464000000000003</v>
      </c>
      <c r="B380" s="9">
        <v>0.77683999999999997</v>
      </c>
      <c r="C380" s="2">
        <f t="shared" si="33"/>
        <v>4.650626390054536E-2</v>
      </c>
      <c r="D380" s="2">
        <f t="shared" si="34"/>
        <v>0.11390604009611055</v>
      </c>
      <c r="E380" s="2">
        <f t="shared" si="35"/>
        <v>0.1604123039966559</v>
      </c>
      <c r="F380" s="2">
        <f t="shared" si="36"/>
        <v>1.4145769283236964E-3</v>
      </c>
      <c r="G380" s="2">
        <f t="shared" si="37"/>
        <v>0.85175612454835847</v>
      </c>
      <c r="H380" s="2">
        <f t="shared" si="38"/>
        <v>0</v>
      </c>
    </row>
    <row r="381" spans="1:8">
      <c r="A381" s="9">
        <v>0.93464000000000003</v>
      </c>
      <c r="B381" s="9">
        <v>0.77602000000000004</v>
      </c>
      <c r="C381" s="2">
        <f t="shared" si="33"/>
        <v>4.650626390054536E-2</v>
      </c>
      <c r="D381" s="2">
        <f t="shared" si="34"/>
        <v>0.11438242836932727</v>
      </c>
      <c r="E381" s="2">
        <f t="shared" si="35"/>
        <v>0.16088869226987262</v>
      </c>
      <c r="F381" s="2">
        <f t="shared" si="36"/>
        <v>4.7638827321672128E-4</v>
      </c>
      <c r="G381" s="2">
        <f t="shared" si="37"/>
        <v>0.85135035791898317</v>
      </c>
      <c r="H381" s="2">
        <f t="shared" si="38"/>
        <v>0</v>
      </c>
    </row>
    <row r="382" spans="1:8">
      <c r="A382" s="9">
        <v>0.93464000000000003</v>
      </c>
      <c r="B382" s="9">
        <v>0.7752</v>
      </c>
      <c r="C382" s="2">
        <f t="shared" si="33"/>
        <v>4.650626390054536E-2</v>
      </c>
      <c r="D382" s="2">
        <f t="shared" si="34"/>
        <v>0.11485932029574185</v>
      </c>
      <c r="E382" s="2">
        <f t="shared" si="35"/>
        <v>0.16136558419628722</v>
      </c>
      <c r="F382" s="2">
        <f t="shared" si="36"/>
        <v>4.7689192641459099E-4</v>
      </c>
      <c r="G382" s="2">
        <f t="shared" si="37"/>
        <v>0.85094435580674133</v>
      </c>
      <c r="H382" s="2">
        <f t="shared" si="38"/>
        <v>0</v>
      </c>
    </row>
    <row r="383" spans="1:8">
      <c r="A383" s="9">
        <v>0.93464000000000003</v>
      </c>
      <c r="B383" s="9">
        <v>0.77437999999999996</v>
      </c>
      <c r="C383" s="2">
        <f t="shared" si="33"/>
        <v>4.650626390054536E-2</v>
      </c>
      <c r="D383" s="2">
        <f t="shared" si="34"/>
        <v>0.11533671694143854</v>
      </c>
      <c r="E383" s="2">
        <f t="shared" si="35"/>
        <v>0.1618429808419839</v>
      </c>
      <c r="F383" s="2">
        <f t="shared" si="36"/>
        <v>4.7739664569668161E-4</v>
      </c>
      <c r="G383" s="2">
        <f t="shared" si="37"/>
        <v>0.85053811782560462</v>
      </c>
      <c r="H383" s="2">
        <f t="shared" si="38"/>
        <v>0</v>
      </c>
    </row>
    <row r="384" spans="1:8">
      <c r="A384" s="9">
        <v>0.93464000000000003</v>
      </c>
      <c r="B384" s="9">
        <v>0.77356000000000003</v>
      </c>
      <c r="C384" s="2">
        <f t="shared" si="33"/>
        <v>4.650626390054536E-2</v>
      </c>
      <c r="D384" s="2">
        <f t="shared" si="34"/>
        <v>0.11581461937589022</v>
      </c>
      <c r="E384" s="2">
        <f t="shared" si="35"/>
        <v>0.16232088327643557</v>
      </c>
      <c r="F384" s="2">
        <f t="shared" si="36"/>
        <v>4.7790243445167135E-4</v>
      </c>
      <c r="G384" s="2">
        <f t="shared" si="37"/>
        <v>0.8501316435885018</v>
      </c>
      <c r="H384" s="2">
        <f t="shared" si="38"/>
        <v>0</v>
      </c>
    </row>
    <row r="385" spans="1:8">
      <c r="A385" s="9">
        <v>0.93464000000000003</v>
      </c>
      <c r="B385" s="9">
        <v>0.77193000000000001</v>
      </c>
      <c r="C385" s="2">
        <f t="shared" si="33"/>
        <v>4.650626390054536E-2</v>
      </c>
      <c r="D385" s="2">
        <f t="shared" si="34"/>
        <v>0.11676610238818746</v>
      </c>
      <c r="E385" s="2">
        <f t="shared" si="35"/>
        <v>0.16327236628873282</v>
      </c>
      <c r="F385" s="2">
        <f t="shared" si="36"/>
        <v>9.5148301229724952E-4</v>
      </c>
      <c r="G385" s="2">
        <f t="shared" si="37"/>
        <v>0.84932275777141109</v>
      </c>
      <c r="H385" s="2">
        <f t="shared" si="38"/>
        <v>0</v>
      </c>
    </row>
    <row r="386" spans="1:8">
      <c r="A386" s="9">
        <v>0.93464000000000003</v>
      </c>
      <c r="B386" s="9">
        <v>0.77110999999999996</v>
      </c>
      <c r="C386" s="2">
        <f t="shared" si="33"/>
        <v>4.650626390054536E-2</v>
      </c>
      <c r="D386" s="2">
        <f t="shared" si="34"/>
        <v>0.11724552242579203</v>
      </c>
      <c r="E386" s="2">
        <f t="shared" si="35"/>
        <v>0.16375178632633738</v>
      </c>
      <c r="F386" s="2">
        <f t="shared" si="36"/>
        <v>4.7942003760456653E-4</v>
      </c>
      <c r="G386" s="2">
        <f t="shared" si="37"/>
        <v>0.84891557542294183</v>
      </c>
      <c r="H386" s="2">
        <f t="shared" si="38"/>
        <v>0</v>
      </c>
    </row>
    <row r="387" spans="1:8">
      <c r="A387" s="9">
        <v>0.93464000000000003</v>
      </c>
      <c r="B387" s="9">
        <v>0.77029000000000003</v>
      </c>
      <c r="C387" s="2">
        <f t="shared" si="33"/>
        <v>4.650626390054536E-2</v>
      </c>
      <c r="D387" s="2">
        <f t="shared" si="34"/>
        <v>0.11772545255098563</v>
      </c>
      <c r="E387" s="2">
        <f t="shared" si="35"/>
        <v>0.16423171645153098</v>
      </c>
      <c r="F387" s="2">
        <f t="shared" si="36"/>
        <v>4.7993012519359501E-4</v>
      </c>
      <c r="G387" s="2">
        <f t="shared" si="37"/>
        <v>0.84850815526455015</v>
      </c>
      <c r="H387" s="2">
        <f t="shared" si="38"/>
        <v>0</v>
      </c>
    </row>
    <row r="388" spans="1:8">
      <c r="A388" s="9">
        <v>0.93376999999999999</v>
      </c>
      <c r="B388" s="9">
        <v>0.77029000000000003</v>
      </c>
      <c r="C388" s="2">
        <f t="shared" ref="C388:C426" si="39">-LN(POWER(A388,$Q$5))</f>
        <v>4.7147003198464502E-2</v>
      </c>
      <c r="D388" s="2">
        <f t="shared" ref="D388:D426" si="40">-LN(POWER(B388,$R$5))</f>
        <v>0.11772545255098563</v>
      </c>
      <c r="E388" s="2">
        <f t="shared" ref="E388:E426" si="41">C388+D388</f>
        <v>0.16487245574945014</v>
      </c>
      <c r="F388" s="2">
        <f t="shared" ref="F388:F426" si="42">E388-E387</f>
        <v>6.4073929791916284E-4</v>
      </c>
      <c r="G388" s="2">
        <f t="shared" ref="G388:G426" si="43">INDEX(G387:G387,MATCH(9.99999999999999E+307,G387:G387))+(1-F388)*INDEX(G387:G387,MATCH(9.99999999999999E+307,G387:G387))-INDEX(G387:G387,MATCH(9.99999999999999E+307,G387:G387))</f>
        <v>0.84796448274486713</v>
      </c>
      <c r="H388" s="2">
        <f t="shared" ref="H388:H426" si="44">G387*(C388-C387)</f>
        <v>5.4367251968287424E-4</v>
      </c>
    </row>
    <row r="389" spans="1:8">
      <c r="A389" s="9">
        <v>0.93376999999999999</v>
      </c>
      <c r="B389" s="9">
        <v>0.76946000000000003</v>
      </c>
      <c r="C389" s="2">
        <f t="shared" si="39"/>
        <v>4.7147003198464502E-2</v>
      </c>
      <c r="D389" s="2">
        <f t="shared" si="40"/>
        <v>0.11821175605003059</v>
      </c>
      <c r="E389" s="2">
        <f t="shared" si="41"/>
        <v>0.16535875924849508</v>
      </c>
      <c r="F389" s="2">
        <f t="shared" si="42"/>
        <v>4.8630349904493775E-4</v>
      </c>
      <c r="G389" s="2">
        <f t="shared" si="43"/>
        <v>0.84755211464984237</v>
      </c>
      <c r="H389" s="2">
        <f t="shared" si="44"/>
        <v>0</v>
      </c>
    </row>
    <row r="390" spans="1:8">
      <c r="A390" s="9">
        <v>0.93376999999999999</v>
      </c>
      <c r="B390" s="9">
        <v>0.76863999999999999</v>
      </c>
      <c r="C390" s="2">
        <f t="shared" si="39"/>
        <v>4.7147003198464502E-2</v>
      </c>
      <c r="D390" s="2">
        <f t="shared" si="40"/>
        <v>0.11869271586751547</v>
      </c>
      <c r="E390" s="2">
        <f t="shared" si="41"/>
        <v>0.16583971906597997</v>
      </c>
      <c r="F390" s="2">
        <f t="shared" si="42"/>
        <v>4.8095981748488836E-4</v>
      </c>
      <c r="G390" s="2">
        <f t="shared" si="43"/>
        <v>0.84714447613947153</v>
      </c>
      <c r="H390" s="2">
        <f t="shared" si="44"/>
        <v>0</v>
      </c>
    </row>
    <row r="391" spans="1:8">
      <c r="A391" s="9">
        <v>0.93376999999999999</v>
      </c>
      <c r="B391" s="9">
        <v>0.76780999999999999</v>
      </c>
      <c r="C391" s="2">
        <f t="shared" si="39"/>
        <v>4.7147003198464502E-2</v>
      </c>
      <c r="D391" s="2">
        <f t="shared" si="40"/>
        <v>0.11918006385343521</v>
      </c>
      <c r="E391" s="2">
        <f t="shared" si="41"/>
        <v>0.1663270670518997</v>
      </c>
      <c r="F391" s="2">
        <f t="shared" si="42"/>
        <v>4.8734798591973383E-4</v>
      </c>
      <c r="G391" s="2">
        <f t="shared" si="43"/>
        <v>0.84673162198524188</v>
      </c>
      <c r="H391" s="2">
        <f t="shared" si="44"/>
        <v>0</v>
      </c>
    </row>
    <row r="392" spans="1:8">
      <c r="A392" s="9">
        <v>0.93376999999999999</v>
      </c>
      <c r="B392" s="9">
        <v>0.76698999999999995</v>
      </c>
      <c r="C392" s="2">
        <f t="shared" si="39"/>
        <v>4.7147003198464502E-2</v>
      </c>
      <c r="D392" s="2">
        <f t="shared" si="40"/>
        <v>0.11966205779113075</v>
      </c>
      <c r="E392" s="2">
        <f t="shared" si="41"/>
        <v>0.16680906098959525</v>
      </c>
      <c r="F392" s="2">
        <f t="shared" si="42"/>
        <v>4.8199393769554622E-4</v>
      </c>
      <c r="G392" s="2">
        <f t="shared" si="43"/>
        <v>0.84632350247658983</v>
      </c>
      <c r="H392" s="2">
        <f t="shared" si="44"/>
        <v>0</v>
      </c>
    </row>
    <row r="393" spans="1:8">
      <c r="A393" s="9">
        <v>0.93376999999999999</v>
      </c>
      <c r="B393" s="9">
        <v>0.76615999999999995</v>
      </c>
      <c r="C393" s="2">
        <f t="shared" si="39"/>
        <v>4.7147003198464502E-2</v>
      </c>
      <c r="D393" s="2">
        <f t="shared" si="40"/>
        <v>0.12015045476029897</v>
      </c>
      <c r="E393" s="2">
        <f t="shared" si="41"/>
        <v>0.16729745795876347</v>
      </c>
      <c r="F393" s="2">
        <f t="shared" si="42"/>
        <v>4.8839696916821995E-4</v>
      </c>
      <c r="G393" s="2">
        <f t="shared" si="43"/>
        <v>0.84591016064304436</v>
      </c>
      <c r="H393" s="2">
        <f t="shared" si="44"/>
        <v>0</v>
      </c>
    </row>
    <row r="394" spans="1:8">
      <c r="A394" s="9">
        <v>0.93376999999999999</v>
      </c>
      <c r="B394" s="9">
        <v>0.76534000000000002</v>
      </c>
      <c r="C394" s="2">
        <f t="shared" si="39"/>
        <v>4.7147003198464502E-2</v>
      </c>
      <c r="D394" s="2">
        <f t="shared" si="40"/>
        <v>0.12063348727474792</v>
      </c>
      <c r="E394" s="2">
        <f t="shared" si="41"/>
        <v>0.16778049047321242</v>
      </c>
      <c r="F394" s="2">
        <f t="shared" si="42"/>
        <v>4.8303251444895001E-4</v>
      </c>
      <c r="G394" s="2">
        <f t="shared" si="43"/>
        <v>0.84550155853115094</v>
      </c>
      <c r="H394" s="2">
        <f t="shared" si="44"/>
        <v>0</v>
      </c>
    </row>
    <row r="395" spans="1:8">
      <c r="A395" s="9">
        <v>0.93376999999999999</v>
      </c>
      <c r="B395" s="9">
        <v>0.76285999999999998</v>
      </c>
      <c r="C395" s="2">
        <f t="shared" si="39"/>
        <v>4.7147003198464502E-2</v>
      </c>
      <c r="D395" s="2">
        <f t="shared" si="40"/>
        <v>0.12209752187067759</v>
      </c>
      <c r="E395" s="2">
        <f t="shared" si="41"/>
        <v>0.16924452506914209</v>
      </c>
      <c r="F395" s="2">
        <f t="shared" si="42"/>
        <v>1.4640345959296697E-3</v>
      </c>
      <c r="G395" s="2">
        <f t="shared" si="43"/>
        <v>0.8442637149985488</v>
      </c>
      <c r="H395" s="2">
        <f t="shared" si="44"/>
        <v>0</v>
      </c>
    </row>
    <row r="396" spans="1:8">
      <c r="A396" s="9">
        <v>0.93376999999999999</v>
      </c>
      <c r="B396" s="9">
        <v>0.76202999999999999</v>
      </c>
      <c r="C396" s="2">
        <f t="shared" si="39"/>
        <v>4.7147003198464502E-2</v>
      </c>
      <c r="D396" s="2">
        <f t="shared" si="40"/>
        <v>0.12258856438133404</v>
      </c>
      <c r="E396" s="2">
        <f t="shared" si="41"/>
        <v>0.16973556757979855</v>
      </c>
      <c r="F396" s="2">
        <f t="shared" si="42"/>
        <v>4.9104251065645865E-4</v>
      </c>
      <c r="G396" s="2">
        <f t="shared" si="43"/>
        <v>0.8438491456242796</v>
      </c>
      <c r="H396" s="2">
        <f t="shared" si="44"/>
        <v>0</v>
      </c>
    </row>
    <row r="397" spans="1:8">
      <c r="A397" s="9">
        <v>0.93376999999999999</v>
      </c>
      <c r="B397" s="9">
        <v>0.76119000000000003</v>
      </c>
      <c r="C397" s="2">
        <f t="shared" si="39"/>
        <v>4.7147003198464502E-2</v>
      </c>
      <c r="D397" s="2">
        <f t="shared" si="40"/>
        <v>0.12308606791456585</v>
      </c>
      <c r="E397" s="2">
        <f t="shared" si="41"/>
        <v>0.17023307111303035</v>
      </c>
      <c r="F397" s="2">
        <f t="shared" si="42"/>
        <v>4.975035332318023E-4</v>
      </c>
      <c r="G397" s="2">
        <f t="shared" si="43"/>
        <v>0.84342932769281709</v>
      </c>
      <c r="H397" s="2">
        <f t="shared" si="44"/>
        <v>0</v>
      </c>
    </row>
    <row r="398" spans="1:8">
      <c r="A398" s="9">
        <v>0.93288000000000004</v>
      </c>
      <c r="B398" s="9">
        <v>0.76119000000000003</v>
      </c>
      <c r="C398" s="2">
        <f t="shared" si="39"/>
        <v>4.7803090156802147E-2</v>
      </c>
      <c r="D398" s="2">
        <f t="shared" si="40"/>
        <v>0.12308606791456585</v>
      </c>
      <c r="E398" s="2">
        <f t="shared" si="41"/>
        <v>0.17088915807136801</v>
      </c>
      <c r="F398" s="2">
        <f t="shared" si="42"/>
        <v>6.560869583376594E-4</v>
      </c>
      <c r="G398" s="2">
        <f t="shared" si="43"/>
        <v>0.8428759647106383</v>
      </c>
      <c r="H398" s="2">
        <f t="shared" si="44"/>
        <v>5.5336298217874562E-4</v>
      </c>
    </row>
    <row r="399" spans="1:8">
      <c r="A399" s="9">
        <v>0.93198000000000003</v>
      </c>
      <c r="B399" s="9">
        <v>0.76119000000000003</v>
      </c>
      <c r="C399" s="2">
        <f t="shared" si="39"/>
        <v>4.8467185705833658E-2</v>
      </c>
      <c r="D399" s="2">
        <f t="shared" si="40"/>
        <v>0.12308606791456585</v>
      </c>
      <c r="E399" s="2">
        <f t="shared" si="41"/>
        <v>0.1715532536203995</v>
      </c>
      <c r="F399" s="2">
        <f t="shared" si="42"/>
        <v>6.6409554903149037E-4</v>
      </c>
      <c r="G399" s="2">
        <f t="shared" si="43"/>
        <v>0.84231621453408834</v>
      </c>
      <c r="H399" s="2">
        <f t="shared" si="44"/>
        <v>5.5975017654997595E-4</v>
      </c>
    </row>
    <row r="400" spans="1:8">
      <c r="A400" s="9">
        <v>0.93108999999999997</v>
      </c>
      <c r="B400" s="9">
        <v>0.76119000000000003</v>
      </c>
      <c r="C400" s="2">
        <f t="shared" si="39"/>
        <v>4.9124533374540862E-2</v>
      </c>
      <c r="D400" s="2">
        <f t="shared" si="40"/>
        <v>0.12308606791456585</v>
      </c>
      <c r="E400" s="2">
        <f t="shared" si="41"/>
        <v>0.1722106012891067</v>
      </c>
      <c r="F400" s="2">
        <f t="shared" si="42"/>
        <v>6.5734766870720329E-4</v>
      </c>
      <c r="G400" s="2">
        <f t="shared" si="43"/>
        <v>0.84176251993415008</v>
      </c>
      <c r="H400" s="2">
        <f t="shared" si="44"/>
        <v>5.5369459993825953E-4</v>
      </c>
    </row>
    <row r="401" spans="1:8">
      <c r="A401" s="9">
        <v>0.93108999999999997</v>
      </c>
      <c r="B401" s="9">
        <v>0.75951000000000002</v>
      </c>
      <c r="C401" s="2">
        <f t="shared" si="39"/>
        <v>4.9124533374540862E-2</v>
      </c>
      <c r="D401" s="2">
        <f t="shared" si="40"/>
        <v>0.12408272414310152</v>
      </c>
      <c r="E401" s="2">
        <f t="shared" si="41"/>
        <v>0.17320725751764238</v>
      </c>
      <c r="F401" s="2">
        <f t="shared" si="42"/>
        <v>9.9665622853567504E-4</v>
      </c>
      <c r="G401" s="2">
        <f t="shared" si="43"/>
        <v>0.84092357207570978</v>
      </c>
      <c r="H401" s="2">
        <f t="shared" si="44"/>
        <v>0</v>
      </c>
    </row>
    <row r="402" spans="1:8">
      <c r="A402" s="9">
        <v>0.93108999999999997</v>
      </c>
      <c r="B402" s="9">
        <v>0.75866999999999996</v>
      </c>
      <c r="C402" s="2">
        <f t="shared" si="39"/>
        <v>4.9124533374540862E-2</v>
      </c>
      <c r="D402" s="2">
        <f t="shared" si="40"/>
        <v>0.12458187927121567</v>
      </c>
      <c r="E402" s="2">
        <f t="shared" si="41"/>
        <v>0.17370641264575654</v>
      </c>
      <c r="F402" s="2">
        <f t="shared" si="42"/>
        <v>4.991551281141593E-4</v>
      </c>
      <c r="G402" s="2">
        <f t="shared" si="43"/>
        <v>0.84050382076235608</v>
      </c>
      <c r="H402" s="2">
        <f t="shared" si="44"/>
        <v>0</v>
      </c>
    </row>
    <row r="403" spans="1:8">
      <c r="A403" s="9">
        <v>0.93108999999999997</v>
      </c>
      <c r="B403" s="9">
        <v>0.75782000000000005</v>
      </c>
      <c r="C403" s="2">
        <f t="shared" si="39"/>
        <v>4.9124533374540862E-2</v>
      </c>
      <c r="D403" s="2">
        <f t="shared" si="40"/>
        <v>0.1250875396120785</v>
      </c>
      <c r="E403" s="2">
        <f t="shared" si="41"/>
        <v>0.17421207298661937</v>
      </c>
      <c r="F403" s="2">
        <f t="shared" si="42"/>
        <v>5.0566034086282907E-4</v>
      </c>
      <c r="G403" s="2">
        <f t="shared" si="43"/>
        <v>0.84007881131385287</v>
      </c>
      <c r="H403" s="2">
        <f t="shared" si="44"/>
        <v>0</v>
      </c>
    </row>
    <row r="404" spans="1:8">
      <c r="A404" s="9">
        <v>0.93108999999999997</v>
      </c>
      <c r="B404" s="9">
        <v>0.75697000000000003</v>
      </c>
      <c r="C404" s="2">
        <f t="shared" si="39"/>
        <v>4.9124533374540862E-2</v>
      </c>
      <c r="D404" s="2">
        <f t="shared" si="40"/>
        <v>0.12559376743936523</v>
      </c>
      <c r="E404" s="2">
        <f t="shared" si="41"/>
        <v>0.1747183008139061</v>
      </c>
      <c r="F404" s="2">
        <f t="shared" si="42"/>
        <v>5.062278272867371E-4</v>
      </c>
      <c r="G404" s="2">
        <f t="shared" si="43"/>
        <v>0.83965354004245185</v>
      </c>
      <c r="H404" s="2">
        <f t="shared" si="44"/>
        <v>0</v>
      </c>
    </row>
    <row r="405" spans="1:8">
      <c r="A405" s="9">
        <v>0.93108999999999997</v>
      </c>
      <c r="B405" s="9">
        <v>0.75612000000000001</v>
      </c>
      <c r="C405" s="2">
        <f t="shared" si="39"/>
        <v>4.9124533374540862E-2</v>
      </c>
      <c r="D405" s="2">
        <f t="shared" si="40"/>
        <v>0.1261005640282504</v>
      </c>
      <c r="E405" s="2">
        <f t="shared" si="41"/>
        <v>0.17522509740279127</v>
      </c>
      <c r="F405" s="2">
        <f t="shared" si="42"/>
        <v>5.0679658888516665E-4</v>
      </c>
      <c r="G405" s="2">
        <f t="shared" si="43"/>
        <v>0.83922800649251306</v>
      </c>
      <c r="H405" s="2">
        <f t="shared" si="44"/>
        <v>0</v>
      </c>
    </row>
    <row r="406" spans="1:8">
      <c r="A406" s="9">
        <v>0.93108999999999997</v>
      </c>
      <c r="B406" s="9">
        <v>0.75356999999999996</v>
      </c>
      <c r="C406" s="2">
        <f t="shared" si="39"/>
        <v>4.9124533374540862E-2</v>
      </c>
      <c r="D406" s="2">
        <f t="shared" si="40"/>
        <v>0.12762437918090805</v>
      </c>
      <c r="E406" s="2">
        <f t="shared" si="41"/>
        <v>0.17674891255544892</v>
      </c>
      <c r="F406" s="2">
        <f t="shared" si="42"/>
        <v>1.5238151526576482E-3</v>
      </c>
      <c r="G406" s="2">
        <f t="shared" si="43"/>
        <v>0.83794917813968506</v>
      </c>
      <c r="H406" s="2">
        <f t="shared" si="44"/>
        <v>0</v>
      </c>
    </row>
    <row r="407" spans="1:8">
      <c r="A407" s="9">
        <v>0.93108999999999997</v>
      </c>
      <c r="B407" s="9">
        <v>0.75271999999999994</v>
      </c>
      <c r="C407" s="2">
        <f t="shared" si="39"/>
        <v>4.9124533374540862E-2</v>
      </c>
      <c r="D407" s="2">
        <f t="shared" si="40"/>
        <v>0.12813346365428735</v>
      </c>
      <c r="E407" s="2">
        <f t="shared" si="41"/>
        <v>0.17725799702882822</v>
      </c>
      <c r="F407" s="2">
        <f t="shared" si="42"/>
        <v>5.0908447337930096E-4</v>
      </c>
      <c r="G407" s="2">
        <f t="shared" si="43"/>
        <v>0.83752259122361328</v>
      </c>
      <c r="H407" s="2">
        <f t="shared" si="44"/>
        <v>0</v>
      </c>
    </row>
    <row r="408" spans="1:8">
      <c r="A408" s="9">
        <v>0.93108999999999997</v>
      </c>
      <c r="B408" s="9">
        <v>0.75185999999999997</v>
      </c>
      <c r="C408" s="2">
        <f t="shared" si="39"/>
        <v>4.9124533374540862E-2</v>
      </c>
      <c r="D408" s="2">
        <f t="shared" si="40"/>
        <v>0.12864912275479787</v>
      </c>
      <c r="E408" s="2">
        <f t="shared" si="41"/>
        <v>0.17777365612933874</v>
      </c>
      <c r="F408" s="2">
        <f t="shared" si="42"/>
        <v>5.1565910051051822E-4</v>
      </c>
      <c r="G408" s="2">
        <f t="shared" si="43"/>
        <v>0.83709071507756572</v>
      </c>
      <c r="H408" s="2">
        <f t="shared" si="44"/>
        <v>0</v>
      </c>
    </row>
    <row r="409" spans="1:8">
      <c r="A409" s="9">
        <v>0.93108999999999997</v>
      </c>
      <c r="B409" s="9">
        <v>0.74927999999999995</v>
      </c>
      <c r="C409" s="2">
        <f t="shared" si="39"/>
        <v>4.9124533374540862E-2</v>
      </c>
      <c r="D409" s="2">
        <f t="shared" si="40"/>
        <v>0.13019964645455462</v>
      </c>
      <c r="E409" s="2">
        <f t="shared" si="41"/>
        <v>0.17932417982909549</v>
      </c>
      <c r="F409" s="2">
        <f t="shared" si="42"/>
        <v>1.5505236997567506E-3</v>
      </c>
      <c r="G409" s="2">
        <f t="shared" si="43"/>
        <v>0.83579278608499163</v>
      </c>
      <c r="H409" s="2">
        <f t="shared" si="44"/>
        <v>0</v>
      </c>
    </row>
    <row r="410" spans="1:8">
      <c r="A410" s="9">
        <v>0.93108999999999997</v>
      </c>
      <c r="B410" s="9">
        <v>0.74841999999999997</v>
      </c>
      <c r="C410" s="2">
        <f t="shared" si="39"/>
        <v>4.9124533374540862E-2</v>
      </c>
      <c r="D410" s="2">
        <f t="shared" si="40"/>
        <v>0.13071767434413473</v>
      </c>
      <c r="E410" s="2">
        <f t="shared" si="41"/>
        <v>0.1798422077186756</v>
      </c>
      <c r="F410" s="2">
        <f t="shared" si="42"/>
        <v>5.1802788958010826E-4</v>
      </c>
      <c r="G410" s="2">
        <f t="shared" si="43"/>
        <v>0.83535982211188986</v>
      </c>
      <c r="H410" s="2">
        <f t="shared" si="44"/>
        <v>0</v>
      </c>
    </row>
    <row r="411" spans="1:8">
      <c r="A411" s="9">
        <v>0.93108999999999997</v>
      </c>
      <c r="B411" s="9">
        <v>0.74756</v>
      </c>
      <c r="C411" s="2">
        <f t="shared" si="39"/>
        <v>4.9124533374540862E-2</v>
      </c>
      <c r="D411" s="2">
        <f t="shared" si="40"/>
        <v>0.13123629783537155</v>
      </c>
      <c r="E411" s="2">
        <f t="shared" si="41"/>
        <v>0.18036083120991242</v>
      </c>
      <c r="F411" s="2">
        <f t="shared" si="42"/>
        <v>5.1862349123682483E-4</v>
      </c>
      <c r="G411" s="2">
        <f t="shared" si="43"/>
        <v>0.83492658488450711</v>
      </c>
      <c r="H411" s="2">
        <f t="shared" si="44"/>
        <v>0</v>
      </c>
    </row>
    <row r="412" spans="1:8">
      <c r="A412" s="9">
        <v>0.93108999999999997</v>
      </c>
      <c r="B412" s="9">
        <v>0.74670000000000003</v>
      </c>
      <c r="C412" s="2">
        <f t="shared" si="39"/>
        <v>4.9124533374540862E-2</v>
      </c>
      <c r="D412" s="2">
        <f t="shared" si="40"/>
        <v>0.13175551829942542</v>
      </c>
      <c r="E412" s="2">
        <f t="shared" si="41"/>
        <v>0.18088005167396629</v>
      </c>
      <c r="F412" s="2">
        <f t="shared" si="42"/>
        <v>5.1922046405386557E-4</v>
      </c>
      <c r="G412" s="2">
        <f t="shared" si="43"/>
        <v>0.83449307391565264</v>
      </c>
      <c r="H412" s="2">
        <f t="shared" si="44"/>
        <v>0</v>
      </c>
    </row>
    <row r="413" spans="1:8">
      <c r="A413" s="9">
        <v>0.93108999999999997</v>
      </c>
      <c r="B413" s="9">
        <v>0.74583999999999995</v>
      </c>
      <c r="C413" s="2">
        <f t="shared" si="39"/>
        <v>4.9124533374540862E-2</v>
      </c>
      <c r="D413" s="2">
        <f t="shared" si="40"/>
        <v>0.13227533711219763</v>
      </c>
      <c r="E413" s="2">
        <f t="shared" si="41"/>
        <v>0.1813998704867385</v>
      </c>
      <c r="F413" s="2">
        <f t="shared" si="42"/>
        <v>5.1981881277221587E-4</v>
      </c>
      <c r="G413" s="2">
        <f t="shared" si="43"/>
        <v>0.8340592887167031</v>
      </c>
      <c r="H413" s="2">
        <f t="shared" si="44"/>
        <v>0</v>
      </c>
    </row>
    <row r="414" spans="1:8">
      <c r="A414" s="9">
        <v>0.93108999999999997</v>
      </c>
      <c r="B414" s="9">
        <v>0.74497000000000002</v>
      </c>
      <c r="C414" s="2">
        <f t="shared" si="39"/>
        <v>4.9124533374540862E-2</v>
      </c>
      <c r="D414" s="2">
        <f t="shared" si="40"/>
        <v>0.13280181056555021</v>
      </c>
      <c r="E414" s="2">
        <f t="shared" si="41"/>
        <v>0.18192634394009108</v>
      </c>
      <c r="F414" s="2">
        <f t="shared" si="42"/>
        <v>5.2647345335257723E-4</v>
      </c>
      <c r="G414" s="2">
        <f t="shared" si="43"/>
        <v>0.83362017864267179</v>
      </c>
      <c r="H414" s="2">
        <f t="shared" si="44"/>
        <v>0</v>
      </c>
    </row>
    <row r="415" spans="1:8">
      <c r="A415" s="9">
        <v>0.93108999999999997</v>
      </c>
      <c r="B415" s="9">
        <v>0.74409999999999998</v>
      </c>
      <c r="C415" s="2">
        <f t="shared" si="39"/>
        <v>4.9124533374540862E-2</v>
      </c>
      <c r="D415" s="2">
        <f t="shared" si="40"/>
        <v>0.13332889921094704</v>
      </c>
      <c r="E415" s="2">
        <f t="shared" si="41"/>
        <v>0.18245343258548791</v>
      </c>
      <c r="F415" s="2">
        <f t="shared" si="42"/>
        <v>5.270886453968282E-4</v>
      </c>
      <c r="G415" s="2">
        <f t="shared" si="43"/>
        <v>0.83318078691193542</v>
      </c>
      <c r="H415" s="2">
        <f t="shared" si="44"/>
        <v>0</v>
      </c>
    </row>
    <row r="416" spans="1:8">
      <c r="A416" s="9">
        <v>0.93013999999999997</v>
      </c>
      <c r="B416" s="9">
        <v>0.74409999999999998</v>
      </c>
      <c r="C416" s="2">
        <f t="shared" si="39"/>
        <v>4.9826890283751347E-2</v>
      </c>
      <c r="D416" s="2">
        <f t="shared" si="40"/>
        <v>0.13332889921094704</v>
      </c>
      <c r="E416" s="2">
        <f t="shared" si="41"/>
        <v>0.18315578949469838</v>
      </c>
      <c r="F416" s="2">
        <f t="shared" si="42"/>
        <v>7.02356909210472E-4</v>
      </c>
      <c r="G416" s="2">
        <f t="shared" si="43"/>
        <v>0.83259559662962634</v>
      </c>
      <c r="H416" s="2">
        <f t="shared" si="44"/>
        <v>5.8519028230902736E-4</v>
      </c>
    </row>
    <row r="417" spans="1:8">
      <c r="A417" s="9">
        <v>0.93013999999999997</v>
      </c>
      <c r="B417" s="9">
        <v>0.74148000000000003</v>
      </c>
      <c r="C417" s="2">
        <f t="shared" si="39"/>
        <v>4.9826890283751347E-2</v>
      </c>
      <c r="D417" s="2">
        <f t="shared" si="40"/>
        <v>0.13491995412903579</v>
      </c>
      <c r="E417" s="2">
        <f t="shared" si="41"/>
        <v>0.18474684441278713</v>
      </c>
      <c r="F417" s="2">
        <f t="shared" si="42"/>
        <v>1.5910549180887523E-3</v>
      </c>
      <c r="G417" s="2">
        <f t="shared" si="43"/>
        <v>0.83127089131082976</v>
      </c>
      <c r="H417" s="2">
        <f t="shared" si="44"/>
        <v>0</v>
      </c>
    </row>
    <row r="418" spans="1:8">
      <c r="A418" s="9">
        <v>0.93013999999999997</v>
      </c>
      <c r="B418" s="9">
        <v>0.74060000000000004</v>
      </c>
      <c r="C418" s="2">
        <f t="shared" si="39"/>
        <v>4.9826890283751347E-2</v>
      </c>
      <c r="D418" s="2">
        <f t="shared" si="40"/>
        <v>0.13545561577222059</v>
      </c>
      <c r="E418" s="2">
        <f t="shared" si="41"/>
        <v>0.18528250605597194</v>
      </c>
      <c r="F418" s="2">
        <f t="shared" si="42"/>
        <v>5.356616431848038E-4</v>
      </c>
      <c r="G418" s="2">
        <f t="shared" si="43"/>
        <v>0.83082561137925848</v>
      </c>
      <c r="H418" s="2">
        <f t="shared" si="44"/>
        <v>0</v>
      </c>
    </row>
    <row r="419" spans="1:8">
      <c r="A419" s="9">
        <v>0.92917000000000005</v>
      </c>
      <c r="B419" s="9">
        <v>0.74060000000000004</v>
      </c>
      <c r="C419" s="2">
        <f t="shared" si="39"/>
        <v>5.0544774208743565E-2</v>
      </c>
      <c r="D419" s="2">
        <f t="shared" si="40"/>
        <v>0.13545561577222059</v>
      </c>
      <c r="E419" s="2">
        <f t="shared" si="41"/>
        <v>0.18600038998096416</v>
      </c>
      <c r="F419" s="2">
        <f t="shared" si="42"/>
        <v>7.178839249922242E-4</v>
      </c>
      <c r="G419" s="2">
        <f t="shared" si="43"/>
        <v>0.83022917502837745</v>
      </c>
      <c r="H419" s="2">
        <f t="shared" si="44"/>
        <v>5.9643635088100068E-4</v>
      </c>
    </row>
    <row r="420" spans="1:8">
      <c r="A420" s="9">
        <v>0.92917000000000005</v>
      </c>
      <c r="B420" s="9">
        <v>0.73972000000000004</v>
      </c>
      <c r="C420" s="2">
        <f t="shared" si="39"/>
        <v>5.0544774208743565E-2</v>
      </c>
      <c r="D420" s="2">
        <f t="shared" si="40"/>
        <v>0.1359919142808898</v>
      </c>
      <c r="E420" s="2">
        <f t="shared" si="41"/>
        <v>0.18653668848963337</v>
      </c>
      <c r="F420" s="2">
        <f t="shared" si="42"/>
        <v>5.3629850866920847E-4</v>
      </c>
      <c r="G420" s="2">
        <f t="shared" si="43"/>
        <v>0.82978392435995607</v>
      </c>
      <c r="H420" s="2">
        <f t="shared" si="44"/>
        <v>0</v>
      </c>
    </row>
    <row r="421" spans="1:8">
      <c r="A421" s="9">
        <v>0.92917000000000005</v>
      </c>
      <c r="B421" s="9">
        <v>0.73882999999999999</v>
      </c>
      <c r="C421" s="2">
        <f t="shared" si="39"/>
        <v>5.0544774208743565E-2</v>
      </c>
      <c r="D421" s="2">
        <f t="shared" si="40"/>
        <v>0.13653495640104193</v>
      </c>
      <c r="E421" s="2">
        <f t="shared" si="41"/>
        <v>0.1870797306097855</v>
      </c>
      <c r="F421" s="2">
        <f t="shared" si="42"/>
        <v>5.4304212015213182E-4</v>
      </c>
      <c r="G421" s="2">
        <f t="shared" si="43"/>
        <v>0.8293333167384036</v>
      </c>
      <c r="H421" s="2">
        <f t="shared" si="44"/>
        <v>0</v>
      </c>
    </row>
    <row r="422" spans="1:8">
      <c r="A422" s="9">
        <v>0.92820000000000003</v>
      </c>
      <c r="B422" s="9">
        <v>0.73794999999999999</v>
      </c>
      <c r="C422" s="2">
        <f t="shared" si="39"/>
        <v>5.1263407954755785E-2</v>
      </c>
      <c r="D422" s="2">
        <f t="shared" si="40"/>
        <v>0.13707254047504216</v>
      </c>
      <c r="E422" s="2">
        <f t="shared" si="41"/>
        <v>0.18833594842979795</v>
      </c>
      <c r="F422" s="2">
        <f t="shared" si="42"/>
        <v>1.2562178200124507E-3</v>
      </c>
      <c r="G422" s="2">
        <f t="shared" si="43"/>
        <v>0.82829149344718678</v>
      </c>
      <c r="H422" s="2">
        <f t="shared" si="44"/>
        <v>5.9598690810045839E-4</v>
      </c>
    </row>
    <row r="423" spans="1:8">
      <c r="A423" s="9">
        <v>0.92820000000000003</v>
      </c>
      <c r="B423" s="9">
        <v>0.73617999999999995</v>
      </c>
      <c r="C423" s="2">
        <f t="shared" si="39"/>
        <v>5.1263407954755785E-2</v>
      </c>
      <c r="D423" s="2">
        <f t="shared" si="40"/>
        <v>0.13815576170518165</v>
      </c>
      <c r="E423" s="2">
        <f t="shared" si="41"/>
        <v>0.18941916965993744</v>
      </c>
      <c r="F423" s="2">
        <f t="shared" si="42"/>
        <v>1.0832212301394861E-3</v>
      </c>
      <c r="G423" s="2">
        <f t="shared" si="43"/>
        <v>0.82739427051674097</v>
      </c>
      <c r="H423" s="2">
        <f t="shared" si="44"/>
        <v>0</v>
      </c>
    </row>
    <row r="424" spans="1:8">
      <c r="A424" s="9">
        <v>0.92820000000000003</v>
      </c>
      <c r="B424" s="9">
        <v>0.73529</v>
      </c>
      <c r="C424" s="2">
        <f t="shared" si="39"/>
        <v>5.1263407954755785E-2</v>
      </c>
      <c r="D424" s="2">
        <f t="shared" si="40"/>
        <v>0.13870141668128461</v>
      </c>
      <c r="E424" s="2">
        <f t="shared" si="41"/>
        <v>0.18996482463604039</v>
      </c>
      <c r="F424" s="2">
        <f t="shared" si="42"/>
        <v>5.4565497610295499E-4</v>
      </c>
      <c r="G424" s="2">
        <f t="shared" si="43"/>
        <v>0.82694279871583443</v>
      </c>
      <c r="H424" s="2">
        <f t="shared" si="44"/>
        <v>0</v>
      </c>
    </row>
    <row r="425" spans="1:8">
      <c r="A425" s="9">
        <v>0.92820000000000003</v>
      </c>
      <c r="B425" s="9">
        <v>0.73440000000000005</v>
      </c>
      <c r="C425" s="2">
        <f t="shared" si="39"/>
        <v>5.1263407954755785E-2</v>
      </c>
      <c r="D425" s="2">
        <f t="shared" si="40"/>
        <v>0.13924773252198816</v>
      </c>
      <c r="E425" s="2">
        <f t="shared" si="41"/>
        <v>0.19051114047674395</v>
      </c>
      <c r="F425" s="2">
        <f t="shared" si="42"/>
        <v>5.4631584070355399E-4</v>
      </c>
      <c r="G425" s="2">
        <f t="shared" si="43"/>
        <v>0.82649102676554009</v>
      </c>
      <c r="H425" s="2">
        <f t="shared" si="44"/>
        <v>0</v>
      </c>
    </row>
    <row r="426" spans="1:8">
      <c r="A426" s="9">
        <v>0.92722000000000004</v>
      </c>
      <c r="B426" s="9">
        <v>0.73440000000000005</v>
      </c>
      <c r="C426" s="2">
        <f t="shared" si="39"/>
        <v>5.199021334993504E-2</v>
      </c>
      <c r="D426" s="2">
        <f t="shared" si="40"/>
        <v>0.13924773252198816</v>
      </c>
      <c r="E426" s="2">
        <f t="shared" si="41"/>
        <v>0.19123794587192319</v>
      </c>
      <c r="F426" s="2">
        <f t="shared" si="42"/>
        <v>7.2680539517924747E-4</v>
      </c>
      <c r="G426" s="2">
        <f t="shared" si="43"/>
        <v>0.82589032862821976</v>
      </c>
      <c r="H426" s="2">
        <f t="shared" si="44"/>
        <v>6.0069813732043615E-4</v>
      </c>
    </row>
    <row r="427" spans="1:8">
      <c r="A427" s="9">
        <v>0.92722000000000004</v>
      </c>
      <c r="B427" s="9">
        <v>0.73260000000000003</v>
      </c>
      <c r="C427" s="2">
        <f>-LN(POWER(A427,$Q$5))</f>
        <v>5.199021334993504E-2</v>
      </c>
      <c r="D427" s="2">
        <f>-LN(POWER(B427,$R$5))</f>
        <v>0.14035466742611744</v>
      </c>
      <c r="E427" s="2">
        <f>C427+D427</f>
        <v>0.19234488077605247</v>
      </c>
      <c r="F427" s="2">
        <f>E427-E426</f>
        <v>1.1069349041292753E-3</v>
      </c>
      <c r="G427" s="2">
        <f>INDEX(G426:G426,MATCH(9.99999999999999E+307,G426:G426))+(1-F427)*INDEX(G426:G426,MATCH(9.99999999999999E+307,G426:G426))-INDEX(G426:G426,MATCH(9.99999999999999E+307,G426:G426))</f>
        <v>0.82497612179647839</v>
      </c>
      <c r="H427" s="2">
        <f>G426*(C427-C426)</f>
        <v>0</v>
      </c>
    </row>
  </sheetData>
  <sheetProtection password="83AF" sheet="1" objects="1" scenarios="1" selectLockedCells="1" selectUnlockedCells="1"/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showGridLines="0" tabSelected="1" workbookViewId="0">
      <selection activeCell="D4" sqref="D4"/>
    </sheetView>
  </sheetViews>
  <sheetFormatPr defaultRowHeight="12.75"/>
  <cols>
    <col min="1" max="1" width="53.28515625" customWidth="1"/>
    <col min="2" max="2" width="2.5703125" customWidth="1"/>
    <col min="3" max="3" width="48.28515625" customWidth="1"/>
    <col min="4" max="4" width="12.85546875" customWidth="1"/>
    <col min="5" max="5" width="44.7109375" customWidth="1"/>
  </cols>
  <sheetData>
    <row r="1" spans="1:5" ht="55.5" customHeight="1">
      <c r="A1" s="2"/>
      <c r="B1" s="27"/>
      <c r="C1" s="27"/>
      <c r="D1" s="27"/>
      <c r="E1" s="2"/>
    </row>
    <row r="2" spans="1:5" ht="29.25" customHeight="1">
      <c r="A2" s="25"/>
      <c r="B2" s="41" t="s">
        <v>32</v>
      </c>
      <c r="C2" s="42"/>
      <c r="D2" s="43"/>
      <c r="E2" s="2"/>
    </row>
    <row r="3" spans="1:5" s="1" customFormat="1" ht="21" customHeight="1" thickBot="1">
      <c r="A3" s="26"/>
      <c r="B3" s="38" t="s">
        <v>26</v>
      </c>
      <c r="C3" s="39"/>
      <c r="D3" s="40" t="s">
        <v>25</v>
      </c>
      <c r="E3" s="6"/>
    </row>
    <row r="4" spans="1:5" ht="20.100000000000001" customHeight="1" thickTop="1">
      <c r="A4" s="25"/>
      <c r="B4" s="24"/>
      <c r="C4" s="28" t="s">
        <v>33</v>
      </c>
      <c r="D4" s="44">
        <v>18</v>
      </c>
      <c r="E4" s="7" t="str">
        <f>IF(D4&gt;80,"Error - Enter between 18-80",IF(D4&lt;18,"Error - Enter between 18-80 ",""))</f>
        <v/>
      </c>
    </row>
    <row r="5" spans="1:5" ht="20.100000000000001" customHeight="1">
      <c r="A5" s="25"/>
      <c r="B5" s="24"/>
      <c r="C5" s="28" t="s">
        <v>27</v>
      </c>
      <c r="D5" s="45">
        <v>0</v>
      </c>
      <c r="E5" s="7" t="str">
        <f>IF(D5=0,"",IF(D5=1,"",IF(D5="","","Error - Enter 0 or 1 ")))</f>
        <v/>
      </c>
    </row>
    <row r="6" spans="1:5" ht="20.100000000000001" customHeight="1">
      <c r="A6" s="25"/>
      <c r="B6" s="24"/>
      <c r="C6" s="28" t="s">
        <v>28</v>
      </c>
      <c r="D6" s="45">
        <v>0</v>
      </c>
      <c r="E6" s="8" t="str">
        <f>IF(D6=0,"",IF(D6=1,"",IF(D6=""," ","Error - Enter 0 or 1 ")))</f>
        <v/>
      </c>
    </row>
    <row r="7" spans="1:5" ht="20.100000000000001" customHeight="1">
      <c r="A7" s="25"/>
      <c r="B7" s="24"/>
      <c r="C7" s="28" t="s">
        <v>29</v>
      </c>
      <c r="D7" s="45">
        <v>0</v>
      </c>
      <c r="E7" s="8" t="str">
        <f>IF(D7=0,"",IF(D7=1,"",IF(D7=""," ","Error - Enter 0 or 1 ")))</f>
        <v/>
      </c>
    </row>
    <row r="8" spans="1:5" ht="20.100000000000001" customHeight="1">
      <c r="A8" s="25"/>
      <c r="B8" s="24"/>
      <c r="C8" s="28" t="s">
        <v>30</v>
      </c>
      <c r="D8" s="45">
        <v>2</v>
      </c>
      <c r="E8" s="8" t="str">
        <f>IF(D8&gt;21,"Error - Enter between 2-21",IF(D8&lt;2,"Error - Enter between 2-21 ",""))</f>
        <v/>
      </c>
    </row>
    <row r="9" spans="1:5" ht="20.100000000000001" customHeight="1">
      <c r="A9" s="25"/>
      <c r="B9" s="29"/>
      <c r="C9" s="30" t="s">
        <v>31</v>
      </c>
      <c r="D9" s="37">
        <v>10</v>
      </c>
      <c r="E9" s="8" t="str">
        <f>IF(D9&gt;1000,"Error - Enter between 10-1000",IF(D9&lt;10,"Error - Enter between 10-1000 ",""))</f>
        <v/>
      </c>
    </row>
    <row r="10" spans="1:5" ht="18.75" customHeight="1" thickBot="1">
      <c r="A10" s="25"/>
      <c r="B10" s="35"/>
      <c r="C10" s="36" t="s">
        <v>36</v>
      </c>
      <c r="D10" s="31">
        <f>'risk calculator'!J16</f>
        <v>4.7571000917833679E-2</v>
      </c>
      <c r="E10" s="2"/>
    </row>
    <row r="11" spans="1:5" ht="6" customHeight="1" thickTop="1">
      <c r="A11" s="25"/>
      <c r="B11" s="19"/>
      <c r="C11" s="19"/>
      <c r="D11" s="23"/>
      <c r="E11" s="2"/>
    </row>
    <row r="12" spans="1:5" ht="18" customHeight="1">
      <c r="A12" s="25"/>
      <c r="B12" s="20" t="s">
        <v>34</v>
      </c>
      <c r="C12" s="20"/>
      <c r="D12" s="22"/>
      <c r="E12" s="2"/>
    </row>
    <row r="13" spans="1:5" ht="18.75" customHeight="1">
      <c r="A13" s="25"/>
      <c r="B13" s="32" t="s">
        <v>35</v>
      </c>
      <c r="C13" s="33"/>
      <c r="D13" s="34"/>
      <c r="E13" s="2"/>
    </row>
    <row r="14" spans="1:5" ht="22.5" customHeight="1">
      <c r="A14" s="2"/>
      <c r="B14" s="21"/>
      <c r="C14" s="21"/>
      <c r="D14" s="21"/>
      <c r="E14" s="2"/>
    </row>
    <row r="15" spans="1:5" ht="15" customHeight="1">
      <c r="A15" s="2"/>
      <c r="B15" s="21"/>
      <c r="C15" s="21"/>
      <c r="D15" s="21"/>
      <c r="E15" s="2"/>
    </row>
    <row r="16" spans="1:5">
      <c r="A16" s="2"/>
      <c r="B16" s="2"/>
      <c r="C16" s="3"/>
      <c r="D16" s="2"/>
      <c r="E16" s="2"/>
    </row>
    <row r="17" spans="1:5">
      <c r="A17" s="2"/>
      <c r="B17" s="2"/>
      <c r="C17" s="3"/>
      <c r="D17" s="2"/>
      <c r="E17" s="2"/>
    </row>
    <row r="18" spans="1:5" ht="19.5">
      <c r="A18" s="2"/>
      <c r="B18" s="2"/>
      <c r="C18" s="4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5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</sheetData>
  <sheetProtection password="83AF" sheet="1" objects="1" scenarios="1" selectLockedCells="1"/>
  <mergeCells count="5">
    <mergeCell ref="B13:D13"/>
    <mergeCell ref="B12:D12"/>
    <mergeCell ref="B14:D15"/>
    <mergeCell ref="B3:C3"/>
    <mergeCell ref="B2:D2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risk calculator</vt:lpstr>
      <vt:lpstr>SCD Risk Calculator</vt:lpstr>
      <vt:lpstr>Serum_alkaline_phosphatase__IU_L_._To_covert_serum_creatinine_from_mg_dL_to_micromol_L__multiply_by_88.4.</vt:lpstr>
      <vt:lpstr>'risk calculator'!test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vferratusco</cp:lastModifiedBy>
  <dcterms:created xsi:type="dcterms:W3CDTF">2010-08-03T18:13:21Z</dcterms:created>
  <dcterms:modified xsi:type="dcterms:W3CDTF">2011-10-12T12:44:32Z</dcterms:modified>
</cp:coreProperties>
</file>